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justi\Box\00\X Shared\Course Planning Worksheets\"/>
    </mc:Choice>
  </mc:AlternateContent>
  <xr:revisionPtr revIDLastSave="0" documentId="8_{D653DFCD-886E-495C-B89F-18D33957441D}" xr6:coauthVersionLast="47" xr6:coauthVersionMax="47" xr10:uidLastSave="{00000000-0000-0000-0000-000000000000}"/>
  <bookViews>
    <workbookView xWindow="38280" yWindow="-120" windowWidth="38640" windowHeight="21120" xr2:uid="{00000000-000D-0000-FFFF-FFFF00000000}"/>
  </bookViews>
  <sheets>
    <sheet name="Sheet1" sheetId="1" r:id="rId1"/>
    <sheet name="Sheet2" sheetId="2" state="hidden" r:id="rId2"/>
  </sheets>
  <definedNames>
    <definedName name="_xlnm.Print_Area" localSheetId="0">Sheet1!$A$1:$K$238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3" i="1" l="1"/>
  <c r="P201" i="1"/>
  <c r="O201" i="1"/>
  <c r="N201" i="1"/>
  <c r="P200" i="1"/>
  <c r="O200" i="1"/>
  <c r="N200" i="1"/>
  <c r="P199" i="1"/>
  <c r="O199" i="1"/>
  <c r="N199" i="1"/>
  <c r="P198" i="1"/>
  <c r="O198" i="1"/>
  <c r="N198" i="1"/>
  <c r="P197" i="1"/>
  <c r="O197" i="1"/>
  <c r="N197" i="1"/>
  <c r="P196" i="1"/>
  <c r="O196" i="1"/>
  <c r="N196" i="1"/>
  <c r="H187" i="1"/>
  <c r="P185" i="1"/>
  <c r="O185" i="1"/>
  <c r="N185" i="1"/>
  <c r="P184" i="1"/>
  <c r="O184" i="1"/>
  <c r="N184" i="1"/>
  <c r="H175" i="1"/>
  <c r="P173" i="1"/>
  <c r="O173" i="1"/>
  <c r="N173" i="1"/>
  <c r="P172" i="1"/>
  <c r="O172" i="1"/>
  <c r="N172" i="1"/>
  <c r="P171" i="1"/>
  <c r="O171" i="1"/>
  <c r="N171" i="1"/>
  <c r="P170" i="1"/>
  <c r="O170" i="1"/>
  <c r="N170" i="1"/>
  <c r="P169" i="1"/>
  <c r="O169" i="1"/>
  <c r="N169" i="1"/>
  <c r="P168" i="1"/>
  <c r="O168" i="1"/>
  <c r="N168" i="1"/>
  <c r="H159" i="1"/>
  <c r="H214" i="1" s="1"/>
  <c r="P157" i="1"/>
  <c r="O157" i="1"/>
  <c r="N157" i="1"/>
  <c r="P156" i="1"/>
  <c r="O156" i="1"/>
  <c r="N156" i="1"/>
  <c r="P155" i="1"/>
  <c r="O155" i="1"/>
  <c r="N155" i="1"/>
  <c r="P154" i="1"/>
  <c r="O154" i="1"/>
  <c r="N154" i="1"/>
  <c r="H215" i="1" l="1"/>
  <c r="H129" i="1"/>
  <c r="P127" i="1"/>
  <c r="O127" i="1"/>
  <c r="N127" i="1"/>
  <c r="P126" i="1"/>
  <c r="O126" i="1"/>
  <c r="N126" i="1"/>
  <c r="H71" i="1"/>
  <c r="P69" i="1"/>
  <c r="O69" i="1"/>
  <c r="N69" i="1"/>
  <c r="P68" i="1"/>
  <c r="O68" i="1"/>
  <c r="N68" i="1"/>
  <c r="H145" i="1"/>
  <c r="P143" i="1"/>
  <c r="O143" i="1"/>
  <c r="N143" i="1"/>
  <c r="P142" i="1"/>
  <c r="O142" i="1"/>
  <c r="N142" i="1"/>
  <c r="P141" i="1"/>
  <c r="O141" i="1"/>
  <c r="N141" i="1"/>
  <c r="P140" i="1"/>
  <c r="O140" i="1"/>
  <c r="N140" i="1"/>
  <c r="P139" i="1"/>
  <c r="O139" i="1"/>
  <c r="N139" i="1"/>
  <c r="P138" i="1"/>
  <c r="O138" i="1"/>
  <c r="N138" i="1"/>
  <c r="H117" i="1"/>
  <c r="P115" i="1"/>
  <c r="O115" i="1"/>
  <c r="N115" i="1"/>
  <c r="P114" i="1"/>
  <c r="O114" i="1"/>
  <c r="N114" i="1"/>
  <c r="P113" i="1"/>
  <c r="O113" i="1"/>
  <c r="N113" i="1"/>
  <c r="P112" i="1"/>
  <c r="O112" i="1"/>
  <c r="N112" i="1"/>
  <c r="P111" i="1"/>
  <c r="O111" i="1"/>
  <c r="N111" i="1"/>
  <c r="P110" i="1"/>
  <c r="O110" i="1"/>
  <c r="N110" i="1"/>
  <c r="H101" i="1"/>
  <c r="H212" i="1" s="1"/>
  <c r="P99" i="1"/>
  <c r="O99" i="1"/>
  <c r="N99" i="1"/>
  <c r="P98" i="1"/>
  <c r="O98" i="1"/>
  <c r="N98" i="1"/>
  <c r="P97" i="1"/>
  <c r="O97" i="1"/>
  <c r="N97" i="1"/>
  <c r="P96" i="1"/>
  <c r="O96" i="1"/>
  <c r="N96" i="1"/>
  <c r="H87" i="1"/>
  <c r="P85" i="1"/>
  <c r="O85" i="1"/>
  <c r="N85" i="1"/>
  <c r="P84" i="1"/>
  <c r="O84" i="1"/>
  <c r="N84" i="1"/>
  <c r="P83" i="1"/>
  <c r="O83" i="1"/>
  <c r="N83" i="1"/>
  <c r="P82" i="1"/>
  <c r="O82" i="1"/>
  <c r="N82" i="1"/>
  <c r="P81" i="1"/>
  <c r="O81" i="1"/>
  <c r="N81" i="1"/>
  <c r="P80" i="1"/>
  <c r="O80" i="1"/>
  <c r="N80" i="1"/>
  <c r="N56" i="1"/>
  <c r="O56" i="1"/>
  <c r="P56" i="1"/>
  <c r="N57" i="1"/>
  <c r="O57" i="1"/>
  <c r="P57" i="1"/>
  <c r="N39" i="1"/>
  <c r="O39" i="1"/>
  <c r="P39" i="1"/>
  <c r="N40" i="1"/>
  <c r="O40" i="1"/>
  <c r="P40" i="1"/>
  <c r="H216" i="1" l="1"/>
  <c r="H213" i="1"/>
  <c r="P55" i="1"/>
  <c r="O55" i="1"/>
  <c r="N55" i="1"/>
  <c r="P54" i="1"/>
  <c r="O54" i="1"/>
  <c r="N54" i="1"/>
  <c r="H59" i="1"/>
  <c r="H211" i="1" s="1"/>
  <c r="H42" i="1"/>
  <c r="P53" i="1"/>
  <c r="O53" i="1"/>
  <c r="N53" i="1"/>
  <c r="P52" i="1"/>
  <c r="O52" i="1"/>
  <c r="N52" i="1"/>
  <c r="N38" i="1"/>
  <c r="O38" i="1"/>
  <c r="P38" i="1"/>
  <c r="P37" i="1"/>
  <c r="O37" i="1"/>
  <c r="N37" i="1"/>
  <c r="H204" i="1" l="1"/>
  <c r="H188" i="1"/>
  <c r="H176" i="1"/>
  <c r="H160" i="1"/>
  <c r="H146" i="1"/>
  <c r="H210" i="1"/>
  <c r="H217" i="1" s="1"/>
  <c r="H72" i="1"/>
  <c r="H130" i="1"/>
  <c r="H118" i="1"/>
  <c r="H102" i="1"/>
  <c r="H88" i="1"/>
  <c r="H43" i="1"/>
  <c r="H60" i="1"/>
  <c r="O42" i="1"/>
  <c r="O59" i="1" s="1"/>
  <c r="O71" i="1" s="1"/>
  <c r="N42" i="1"/>
  <c r="P42" i="1"/>
  <c r="H46" i="1" l="1"/>
  <c r="H74" i="1"/>
  <c r="O87" i="1"/>
  <c r="O101" i="1" s="1"/>
  <c r="O117" i="1" s="1"/>
  <c r="O129" i="1" s="1"/>
  <c r="O145" i="1" s="1"/>
  <c r="O159" i="1" s="1"/>
  <c r="O175" i="1" s="1"/>
  <c r="O187" i="1" s="1"/>
  <c r="O203" i="1" s="1"/>
  <c r="H206" i="1" s="1"/>
  <c r="H45" i="1"/>
  <c r="H44" i="1"/>
  <c r="N59" i="1"/>
  <c r="N71" i="1" s="1"/>
  <c r="P59" i="1"/>
  <c r="H63" i="1" s="1"/>
  <c r="H62" i="1"/>
  <c r="H178" i="1" l="1"/>
  <c r="H162" i="1"/>
  <c r="H190" i="1"/>
  <c r="H73" i="1"/>
  <c r="N87" i="1"/>
  <c r="N101" i="1" s="1"/>
  <c r="N117" i="1" s="1"/>
  <c r="N129" i="1" s="1"/>
  <c r="H132" i="1"/>
  <c r="P71" i="1"/>
  <c r="H75" i="1" s="1"/>
  <c r="H104" i="1"/>
  <c r="H61" i="1"/>
  <c r="H148" i="1"/>
  <c r="H120" i="1"/>
  <c r="H90" i="1"/>
  <c r="P87" i="1" l="1"/>
  <c r="H91" i="1" s="1"/>
  <c r="N145" i="1"/>
  <c r="N159" i="1" s="1"/>
  <c r="H161" i="1" s="1"/>
  <c r="H131" i="1"/>
  <c r="H103" i="1"/>
  <c r="H89" i="1"/>
  <c r="P101" i="1" l="1"/>
  <c r="H105" i="1" s="1"/>
  <c r="N175" i="1"/>
  <c r="H147" i="1"/>
  <c r="H119" i="1"/>
  <c r="P117" i="1" l="1"/>
  <c r="H121" i="1" s="1"/>
  <c r="N187" i="1"/>
  <c r="H177" i="1"/>
  <c r="P129" i="1" l="1"/>
  <c r="H189" i="1"/>
  <c r="N203" i="1"/>
  <c r="H205" i="1" s="1"/>
  <c r="P145" i="1" l="1"/>
  <c r="H149" i="1" s="1"/>
  <c r="H133" i="1"/>
  <c r="P159" i="1" l="1"/>
  <c r="H163" i="1" s="1"/>
  <c r="P175" i="1" l="1"/>
  <c r="H179" i="1" s="1"/>
  <c r="P187" i="1"/>
  <c r="H191" i="1" s="1"/>
  <c r="P203" i="1" l="1"/>
  <c r="H207" i="1" l="1"/>
  <c r="H220" i="1"/>
</calcChain>
</file>

<file path=xl/sharedStrings.xml><?xml version="1.0" encoding="utf-8"?>
<sst xmlns="http://schemas.openxmlformats.org/spreadsheetml/2006/main" count="260" uniqueCount="64">
  <si>
    <t>CRN</t>
  </si>
  <si>
    <t>SUBJ-CRS/SEC</t>
  </si>
  <si>
    <t>COURSE TITLE</t>
  </si>
  <si>
    <t>DAY(S)</t>
  </si>
  <si>
    <t>TIME</t>
  </si>
  <si>
    <t>UNITS</t>
  </si>
  <si>
    <t>EXPERIENTIAL</t>
  </si>
  <si>
    <t>UDWR</t>
  </si>
  <si>
    <t>PASS/FAIL</t>
  </si>
  <si>
    <t>Yes</t>
  </si>
  <si>
    <t>No</t>
  </si>
  <si>
    <t>EXPERIENTIAL / UDWR</t>
  </si>
  <si>
    <t>Experiential</t>
  </si>
  <si>
    <t>Total Experiential Units</t>
  </si>
  <si>
    <t>Name</t>
  </si>
  <si>
    <t>Date</t>
  </si>
  <si>
    <t>Total Graded Units</t>
  </si>
  <si>
    <t>Total Cumulative Earned Units</t>
  </si>
  <si>
    <t>Total In-Person Units</t>
  </si>
  <si>
    <t>POTENTIAL COURSES (experiential, UDWR, Bar, career, interest, etc.)</t>
  </si>
  <si>
    <t>COURSE</t>
  </si>
  <si>
    <t>UNIT CALCULATION</t>
  </si>
  <si>
    <t>Intersessions</t>
  </si>
  <si>
    <t>TOTAL</t>
  </si>
  <si>
    <t>This worksheet is designed to help students plan their courses. Additional requirements may apply to transfer students, students in the Academic Success Program, and students repeating courses. Each student is responsible for checking and completing all graduation and other requirements. For detailed information, please consult the JD Student Handbook at https://my.lls.edu/studentaffairs/studenthandbooks or the Graduation Checklist.</t>
  </si>
  <si>
    <t>Rising 2E Summer</t>
  </si>
  <si>
    <t>Total Rising 2E Summer Units</t>
  </si>
  <si>
    <t>2E FALL</t>
  </si>
  <si>
    <r>
      <t>Optional</t>
    </r>
    <r>
      <rPr>
        <b/>
        <sz val="14"/>
        <color theme="0"/>
        <rFont val="Calibri"/>
        <family val="2"/>
        <scheme val="minor"/>
      </rPr>
      <t xml:space="preserve"> 2E Intersession</t>
    </r>
  </si>
  <si>
    <t>2E SPRING</t>
  </si>
  <si>
    <t>Total 2E Spring Units</t>
  </si>
  <si>
    <t>Total 2E Fall Units</t>
  </si>
  <si>
    <t>Total 2E Intersession Units</t>
  </si>
  <si>
    <t>Total Rising 3E Summer Units</t>
  </si>
  <si>
    <t>3E FALL</t>
  </si>
  <si>
    <t>Total 3E Fall Units</t>
  </si>
  <si>
    <r>
      <t>Optional</t>
    </r>
    <r>
      <rPr>
        <b/>
        <sz val="14"/>
        <color theme="0"/>
        <rFont val="Calibri"/>
        <family val="2"/>
        <scheme val="minor"/>
      </rPr>
      <t xml:space="preserve"> 3E Intersession</t>
    </r>
  </si>
  <si>
    <t>Total 3E Intersession Units</t>
  </si>
  <si>
    <t>3E SPRING</t>
  </si>
  <si>
    <t>Total 3E Spring Units</t>
  </si>
  <si>
    <r>
      <t>Optional</t>
    </r>
    <r>
      <rPr>
        <b/>
        <sz val="14"/>
        <color theme="0"/>
        <rFont val="Calibri"/>
        <family val="2"/>
        <scheme val="minor"/>
      </rPr>
      <t xml:space="preserve"> Rising 4E Summer</t>
    </r>
  </si>
  <si>
    <t>Total Rising 4E Summer Units</t>
  </si>
  <si>
    <t>4E FALL</t>
  </si>
  <si>
    <t>Total 4E Fall Units</t>
  </si>
  <si>
    <r>
      <t>Optional</t>
    </r>
    <r>
      <rPr>
        <b/>
        <sz val="14"/>
        <color theme="0"/>
        <rFont val="Calibri"/>
        <family val="2"/>
        <scheme val="minor"/>
      </rPr>
      <t xml:space="preserve"> 4E Intersession</t>
    </r>
  </si>
  <si>
    <t>Total 4E Intersession Units</t>
  </si>
  <si>
    <t>4E SPRING</t>
  </si>
  <si>
    <t>2E Semesters</t>
  </si>
  <si>
    <t>Rising 3E Summer</t>
  </si>
  <si>
    <t>3E Semesters</t>
  </si>
  <si>
    <t>Rising 4E Summer</t>
  </si>
  <si>
    <t>4E Semesters</t>
  </si>
  <si>
    <t>Total 4E Spring Units</t>
  </si>
  <si>
    <t>DISTANCE EDUCATION</t>
  </si>
  <si>
    <t>TOTAL Distance Education Units</t>
  </si>
  <si>
    <t>Units Earned After 1E OR Units Accepted at Transfer:</t>
  </si>
  <si>
    <t>TOTAL 1E UNITS</t>
  </si>
  <si>
    <t>1E DISTANCE EDUCATION UNITS</t>
  </si>
  <si>
    <t>*Indicate how many of your 1E units were distance education</t>
  </si>
  <si>
    <t>Evidence</t>
  </si>
  <si>
    <t>Constitutional Law</t>
  </si>
  <si>
    <t>Criminal Law</t>
  </si>
  <si>
    <t>Property</t>
  </si>
  <si>
    <t>Ethical Lawyering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</si>
</sst>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b/>
      <sz val="11"/>
      <color theme="1"/>
      <name val="Calibri"/>
      <family val="2"/>
      <scheme val="minor"/>
    </font>
    <font>
      <b/>
      <sz val="10"/>
      <color theme="0"/>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b/>
      <i/>
      <sz val="14"/>
      <color theme="0"/>
      <name val="Calibri"/>
      <family val="2"/>
      <scheme val="minor"/>
    </font>
    <font>
      <b/>
      <sz val="14"/>
      <color theme="0"/>
      <name val="Calibri"/>
      <family val="2"/>
      <scheme val="minor"/>
    </font>
    <font>
      <i/>
      <sz val="14"/>
      <color theme="0"/>
      <name val="Calibri"/>
      <family val="2"/>
      <scheme val="minor"/>
    </font>
    <font>
      <sz val="14"/>
      <color theme="0"/>
      <name val="Calibri"/>
      <family val="2"/>
      <scheme val="minor"/>
    </font>
    <font>
      <i/>
      <sz val="11"/>
      <color theme="1"/>
      <name val="Calibri"/>
      <family val="2"/>
      <scheme val="minor"/>
    </font>
    <font>
      <b/>
      <sz val="9"/>
      <color theme="0"/>
      <name val="Calibri"/>
      <family val="2"/>
      <scheme val="minor"/>
    </font>
    <font>
      <sz val="8"/>
      <color theme="1"/>
      <name val="Calibri"/>
      <family val="2"/>
      <scheme val="minor"/>
    </font>
  </fonts>
  <fills count="9">
    <fill>
      <patternFill patternType="none"/>
    </fill>
    <fill>
      <patternFill patternType="gray125"/>
    </fill>
    <fill>
      <patternFill patternType="solid">
        <fgColor rgb="FF107FB8"/>
        <bgColor indexed="64"/>
      </patternFill>
    </fill>
    <fill>
      <patternFill patternType="solid">
        <fgColor theme="1"/>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4" tint="-0.499984740745262"/>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1">
    <xf numFmtId="0" fontId="0" fillId="0" borderId="0"/>
  </cellStyleXfs>
  <cellXfs count="44">
    <xf numFmtId="0" fontId="0" fillId="0" borderId="0" xfId="0"/>
    <xf numFmtId="0" fontId="0" fillId="0" borderId="0" xfId="0" applyAlignment="1">
      <alignment horizontal="center"/>
    </xf>
    <xf numFmtId="0" fontId="0" fillId="0" borderId="0" xfId="0"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0" fillId="6" borderId="1" xfId="0" applyFill="1" applyBorder="1" applyAlignment="1">
      <alignment horizontal="center"/>
    </xf>
    <xf numFmtId="0" fontId="4" fillId="6" borderId="1" xfId="0" applyFont="1" applyFill="1" applyBorder="1" applyAlignment="1">
      <alignment horizontal="center"/>
    </xf>
    <xf numFmtId="0" fontId="5" fillId="6" borderId="1" xfId="0" applyFont="1" applyFill="1" applyBorder="1" applyAlignment="1">
      <alignment horizontal="center"/>
    </xf>
    <xf numFmtId="0" fontId="0" fillId="5" borderId="1" xfId="0" applyFill="1" applyBorder="1" applyAlignment="1" applyProtection="1">
      <alignment horizontal="center"/>
      <protection locked="0"/>
    </xf>
    <xf numFmtId="0" fontId="0" fillId="5" borderId="1" xfId="0" applyFill="1" applyBorder="1" applyProtection="1">
      <protection locked="0"/>
    </xf>
    <xf numFmtId="0" fontId="0" fillId="8" borderId="1" xfId="0" applyFill="1" applyBorder="1" applyAlignment="1">
      <alignment horizontal="center"/>
    </xf>
    <xf numFmtId="0" fontId="1" fillId="3" borderId="1" xfId="0" applyFont="1" applyFill="1" applyBorder="1" applyAlignment="1">
      <alignment horizontal="center"/>
    </xf>
    <xf numFmtId="0" fontId="2" fillId="0" borderId="0" xfId="0" applyFont="1" applyAlignment="1">
      <alignment horizontal="right"/>
    </xf>
    <xf numFmtId="0" fontId="13" fillId="0" borderId="0" xfId="0" applyFont="1" applyAlignment="1">
      <alignment horizontal="left"/>
    </xf>
    <xf numFmtId="0" fontId="6" fillId="0" borderId="0" xfId="0" applyFont="1" applyAlignment="1">
      <alignment horizontal="right"/>
    </xf>
    <xf numFmtId="0" fontId="5" fillId="0" borderId="0" xfId="0" applyFont="1" applyAlignment="1">
      <alignment horizontal="center"/>
    </xf>
    <xf numFmtId="0" fontId="1" fillId="3" borderId="1" xfId="0" applyFont="1" applyFill="1" applyBorder="1" applyAlignment="1">
      <alignment horizontal="right"/>
    </xf>
    <xf numFmtId="0" fontId="6" fillId="6" borderId="1" xfId="0" applyFont="1" applyFill="1" applyBorder="1" applyAlignment="1">
      <alignment horizontal="right"/>
    </xf>
    <xf numFmtId="0" fontId="0" fillId="8" borderId="3" xfId="0" applyFill="1" applyBorder="1" applyAlignment="1">
      <alignment horizontal="left"/>
    </xf>
    <xf numFmtId="0" fontId="0" fillId="8" borderId="6" xfId="0" applyFill="1" applyBorder="1" applyAlignment="1">
      <alignment horizontal="left"/>
    </xf>
    <xf numFmtId="0" fontId="0" fillId="8" borderId="4" xfId="0" applyFill="1" applyBorder="1" applyAlignment="1">
      <alignment horizontal="left"/>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2" fillId="4" borderId="1" xfId="0" applyFont="1" applyFill="1" applyBorder="1" applyAlignment="1">
      <alignment horizontal="right"/>
    </xf>
    <xf numFmtId="0" fontId="8" fillId="7" borderId="0" xfId="0" applyFont="1" applyFill="1" applyAlignment="1">
      <alignment horizontal="center"/>
    </xf>
    <xf numFmtId="0" fontId="10" fillId="7" borderId="0" xfId="0" applyFont="1" applyFill="1" applyAlignment="1">
      <alignment horizontal="center"/>
    </xf>
    <xf numFmtId="0" fontId="3" fillId="2" borderId="3" xfId="0" applyFont="1" applyFill="1" applyBorder="1" applyAlignment="1">
      <alignment horizontal="center" vertical="top"/>
    </xf>
    <xf numFmtId="0" fontId="3" fillId="2" borderId="4" xfId="0" applyFont="1" applyFill="1" applyBorder="1" applyAlignment="1">
      <alignment horizontal="center" vertical="top"/>
    </xf>
    <xf numFmtId="0" fontId="7" fillId="7" borderId="0" xfId="0" applyFont="1" applyFill="1" applyAlignment="1">
      <alignment horizontal="center"/>
    </xf>
    <xf numFmtId="0" fontId="9" fillId="7" borderId="0" xfId="0" applyFont="1" applyFill="1" applyAlignment="1">
      <alignment horizontal="center"/>
    </xf>
    <xf numFmtId="0" fontId="4" fillId="5" borderId="5" xfId="0" applyFont="1" applyFill="1" applyBorder="1" applyAlignment="1" applyProtection="1">
      <alignment horizontal="center"/>
      <protection locked="0"/>
    </xf>
    <xf numFmtId="0" fontId="0" fillId="5" borderId="2" xfId="0" applyFill="1" applyBorder="1" applyAlignment="1" applyProtection="1">
      <alignment horizontal="center"/>
      <protection locked="0"/>
    </xf>
    <xf numFmtId="0" fontId="8" fillId="7" borderId="3" xfId="0" applyFont="1" applyFill="1" applyBorder="1" applyAlignment="1">
      <alignment horizontal="center"/>
    </xf>
    <xf numFmtId="0" fontId="8" fillId="7" borderId="6" xfId="0" applyFont="1" applyFill="1" applyBorder="1" applyAlignment="1">
      <alignment horizontal="center"/>
    </xf>
    <xf numFmtId="0" fontId="8" fillId="7" borderId="4" xfId="0" applyFont="1" applyFill="1" applyBorder="1" applyAlignment="1">
      <alignment horizontal="center"/>
    </xf>
    <xf numFmtId="0" fontId="1" fillId="3" borderId="3" xfId="0" applyFont="1" applyFill="1" applyBorder="1" applyAlignment="1">
      <alignment horizontal="left"/>
    </xf>
    <xf numFmtId="0" fontId="1" fillId="3" borderId="6" xfId="0" applyFont="1" applyFill="1" applyBorder="1" applyAlignment="1">
      <alignment horizontal="left"/>
    </xf>
    <xf numFmtId="0" fontId="1" fillId="3" borderId="4" xfId="0" applyFont="1" applyFill="1" applyBorder="1" applyAlignment="1">
      <alignment horizontal="left"/>
    </xf>
    <xf numFmtId="0" fontId="0" fillId="5" borderId="6" xfId="0" applyFill="1" applyBorder="1" applyAlignment="1" applyProtection="1">
      <alignment horizontal="center"/>
      <protection locked="0"/>
    </xf>
    <xf numFmtId="0" fontId="2" fillId="5" borderId="2" xfId="0" applyFont="1" applyFill="1" applyBorder="1" applyAlignment="1">
      <alignment horizontal="center"/>
    </xf>
    <xf numFmtId="0" fontId="11" fillId="0" borderId="0" xfId="0" applyFont="1" applyAlignment="1">
      <alignment horizontal="center" vertical="center" wrapText="1"/>
    </xf>
    <xf numFmtId="0" fontId="3" fillId="2" borderId="6" xfId="0" applyFont="1" applyFill="1" applyBorder="1" applyAlignment="1">
      <alignment horizontal="center" vertical="top"/>
    </xf>
    <xf numFmtId="0" fontId="12" fillId="2" borderId="0" xfId="0" applyFont="1" applyFill="1" applyAlignment="1">
      <alignment horizontal="center" vertical="center" wrapText="1"/>
    </xf>
    <xf numFmtId="0" fontId="0" fillId="8" borderId="1" xfId="0" applyFill="1" applyBorder="1" applyAlignment="1">
      <alignment horizontal="left"/>
    </xf>
  </cellXfs>
  <cellStyles count="1">
    <cellStyle name="Normal" xfId="0" builtinId="0"/>
  </cellStyles>
  <dxfs count="0"/>
  <tableStyles count="0" defaultTableStyle="TableStyleMedium2" defaultPivotStyle="PivotStyleLight16"/>
  <colors>
    <mruColors>
      <color rgb="FF107F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https://studentaffairs.lls.edu/policies-procedures/student-handbooks/jd-student-handbook/30-registration-course-and-division"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82826</xdr:rowOff>
    </xdr:from>
    <xdr:to>
      <xdr:col>3</xdr:col>
      <xdr:colOff>798635</xdr:colOff>
      <xdr:row>21</xdr:row>
      <xdr:rowOff>53837</xdr:rowOff>
    </xdr:to>
    <xdr:sp macro="" textlink="">
      <xdr:nvSpPr>
        <xdr:cNvPr id="2" name="Text Box 2">
          <a:hlinkClick xmlns:r="http://schemas.openxmlformats.org/officeDocument/2006/relationships" r:id="rId1"/>
          <a:extLst>
            <a:ext uri="{FF2B5EF4-FFF2-40B4-BE49-F238E27FC236}">
              <a16:creationId xmlns:a16="http://schemas.microsoft.com/office/drawing/2014/main" id="{00000000-0008-0000-0000-000002000000}"/>
            </a:ext>
          </a:extLst>
        </xdr:cNvPr>
        <xdr:cNvSpPr txBox="1">
          <a:spLocks noChangeArrowheads="1"/>
        </xdr:cNvSpPr>
      </xdr:nvSpPr>
      <xdr:spPr bwMode="auto">
        <a:xfrm>
          <a:off x="0" y="472109"/>
          <a:ext cx="3531896" cy="3590511"/>
        </a:xfrm>
        <a:prstGeom prst="rect">
          <a:avLst/>
        </a:prstGeom>
        <a:solidFill>
          <a:srgbClr val="FFFFFF"/>
        </a:solidFill>
        <a:ln w="25400">
          <a:solidFill>
            <a:srgbClr val="B40000"/>
          </a:solidFill>
          <a:miter lim="800000"/>
          <a:headEnd/>
          <a:tailEnd/>
        </a:ln>
      </xdr:spPr>
      <xdr:txBody>
        <a:bodyPr rot="0" vert="horz" wrap="square" lIns="91440" tIns="45720" rIns="91440" bIns="45720" anchor="t" anchorCtr="0" upright="1">
          <a:noAutofit/>
        </a:bodyPr>
        <a:lstStyle/>
        <a:p>
          <a:pPr marL="0" marR="0" algn="ctr">
            <a:lnSpc>
              <a:spcPct val="115000"/>
            </a:lnSpc>
            <a:spcBef>
              <a:spcPts val="0"/>
            </a:spcBef>
            <a:spcAft>
              <a:spcPts val="300"/>
            </a:spcAft>
          </a:pPr>
          <a:r>
            <a:rPr lang="en-US" sz="1100" u="sng">
              <a:solidFill>
                <a:srgbClr val="000000"/>
              </a:solidFill>
              <a:effectLst/>
              <a:latin typeface="Calibri" panose="020F0502020204030204" pitchFamily="34" charset="0"/>
              <a:ea typeface="Calibri" panose="020F0502020204030204" pitchFamily="34" charset="0"/>
              <a:cs typeface="Calibri" panose="020F0502020204030204" pitchFamily="34" charset="0"/>
            </a:rPr>
            <a:t>Unit Information</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Minimum units needed to graduate	87</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114300" marR="0">
            <a:lnSpc>
              <a:spcPct val="115000"/>
            </a:lnSpc>
            <a:spcBef>
              <a:spcPts val="0"/>
            </a:spcBef>
            <a:spcAft>
              <a:spcPts val="0"/>
            </a:spcAft>
          </a:pPr>
          <a:r>
            <a:rPr lang="en-US" sz="1000">
              <a:solidFill>
                <a:srgbClr val="000000"/>
              </a:solidFill>
              <a:effectLst/>
              <a:latin typeface="Calibri" panose="020F0502020204030204" pitchFamily="34" charset="0"/>
              <a:ea typeface="Calibri" panose="020F0502020204030204" pitchFamily="34" charset="0"/>
              <a:cs typeface="Calibri" panose="020F0502020204030204" pitchFamily="34" charset="0"/>
            </a:rPr>
            <a:t>(Students must earn a minimum of 67 graded units of the 87 units needed to earn the JD degree. The remaining 20 or more can be pass/fail, 14 of which can be clinic and/or externship/field placement. Please note that different rules apply to transfer students. For further information about pass/fail units, please review Section 3.4 of the JD Student Handbook </a:t>
          </a:r>
          <a:r>
            <a:rPr lang="en-US" sz="1000" u="sng">
              <a:solidFill>
                <a:srgbClr val="107FB8"/>
              </a:solidFill>
              <a:effectLst/>
              <a:latin typeface="Calibri" panose="020F0502020204030204" pitchFamily="34" charset="0"/>
              <a:ea typeface="Calibri" panose="020F0502020204030204" pitchFamily="34" charset="0"/>
              <a:cs typeface="Calibri" panose="020F0502020204030204" pitchFamily="34" charset="0"/>
            </a:rPr>
            <a:t>here</a:t>
          </a:r>
          <a:r>
            <a:rPr lang="en-US" sz="1000">
              <a:solidFill>
                <a:srgbClr val="000000"/>
              </a:solidFill>
              <a:effectLst/>
              <a:latin typeface="Calibri" panose="020F0502020204030204" pitchFamily="34" charset="0"/>
              <a:ea typeface="Calibri" panose="020F0502020204030204" pitchFamily="34" charset="0"/>
              <a:cs typeface="Calibri" panose="020F0502020204030204" pitchFamily="34" charset="0"/>
            </a:rPr>
            <a:t>.)</a:t>
          </a:r>
        </a:p>
        <a:p>
          <a:pPr marL="114300" marR="0">
            <a:lnSpc>
              <a:spcPct val="115000"/>
            </a:lnSpc>
            <a:spcBef>
              <a:spcPts val="0"/>
            </a:spcBef>
            <a:spcAft>
              <a:spcPts val="0"/>
            </a:spcAft>
          </a:pPr>
          <a:r>
            <a:rPr lang="en-US" sz="1000">
              <a:solidFill>
                <a:srgbClr val="000000"/>
              </a:solidFill>
              <a:effectLst/>
              <a:latin typeface="Calibri" panose="020F0502020204030204" pitchFamily="34" charset="0"/>
              <a:ea typeface="Calibri" panose="020F0502020204030204" pitchFamily="34" charset="0"/>
              <a:cs typeface="Calibri" panose="020F0502020204030204" pitchFamily="34" charset="0"/>
            </a:rPr>
            <a:t>(No more than 43 of the 87 units can be in distance courses.)</a:t>
          </a: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Units completed after first year		19</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Additional units needed to graduate	68</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Average units per year		23-24</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Average units per semester		10</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Minimum &amp; maximum units per semester	8-11</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0000"/>
            </a:lnSpc>
            <a:spcBef>
              <a:spcPts val="0"/>
            </a:spcBef>
            <a:spcAft>
              <a:spcPts val="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Summer units included in tuition	8</a:t>
          </a:r>
          <a:r>
            <a:rPr lang="en-US" sz="110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 required,</a:t>
          </a:r>
        </a:p>
        <a:p>
          <a:pPr marL="0" marR="0">
            <a:lnSpc>
              <a:spcPct val="100000"/>
            </a:lnSpc>
            <a:spcBef>
              <a:spcPts val="0"/>
            </a:spcBef>
            <a:spcAft>
              <a:spcPts val="0"/>
            </a:spcAft>
          </a:pPr>
          <a:r>
            <a:rPr lang="en-US" sz="110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			2 optional</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i="1">
              <a:solidFill>
                <a:srgbClr val="000000"/>
              </a:solidFill>
              <a:effectLst/>
              <a:latin typeface="Calibri" panose="020F0502020204030204" pitchFamily="34" charset="0"/>
              <a:ea typeface="Calibri" panose="020F0502020204030204" pitchFamily="34" charset="0"/>
              <a:cs typeface="Calibri" panose="020F0502020204030204" pitchFamily="34" charset="0"/>
            </a:rPr>
            <a:t>Optional</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average units for intersession 	1</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600"/>
            </a:spcAft>
          </a:pPr>
          <a:r>
            <a:rPr lang="en-US" sz="1200">
              <a:solidFill>
                <a:srgbClr val="000000"/>
              </a:solidFill>
              <a:effectLst/>
              <a:latin typeface="Times New Roman" panose="02020603050405020304" pitchFamily="18"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825742</xdr:colOff>
      <xdr:row>2</xdr:row>
      <xdr:rowOff>85724</xdr:rowOff>
    </xdr:from>
    <xdr:to>
      <xdr:col>8</xdr:col>
      <xdr:colOff>132521</xdr:colOff>
      <xdr:row>21</xdr:row>
      <xdr:rowOff>51287</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3559003" y="475007"/>
          <a:ext cx="2793757" cy="3585063"/>
        </a:xfrm>
        <a:prstGeom prst="rect">
          <a:avLst/>
        </a:prstGeom>
        <a:solidFill>
          <a:srgbClr val="FFFFFF"/>
        </a:solidFill>
        <a:ln w="25400">
          <a:solidFill>
            <a:srgbClr val="B40000"/>
          </a:solidFill>
          <a:miter lim="800000"/>
          <a:headEnd/>
          <a:tailEnd/>
        </a:ln>
      </xdr:spPr>
      <xdr:txBody>
        <a:bodyPr rot="0" vert="horz" wrap="square" lIns="91440" tIns="45720" rIns="91440" bIns="45720" anchor="t" anchorCtr="0" upright="1">
          <a:noAutofit/>
        </a:bodyPr>
        <a:lstStyle/>
        <a:p>
          <a:pPr marL="0" marR="0" algn="ctr">
            <a:lnSpc>
              <a:spcPct val="115000"/>
            </a:lnSpc>
            <a:spcBef>
              <a:spcPts val="0"/>
            </a:spcBef>
            <a:spcAft>
              <a:spcPts val="300"/>
            </a:spcAft>
          </a:pPr>
          <a:r>
            <a:rPr lang="en-US" sz="1100" u="sng">
              <a:solidFill>
                <a:srgbClr val="000000"/>
              </a:solidFill>
              <a:effectLst/>
              <a:latin typeface="Calibri" panose="020F0502020204030204" pitchFamily="34" charset="0"/>
              <a:ea typeface="Calibri" panose="020F0502020204030204" pitchFamily="34" charset="0"/>
              <a:cs typeface="Calibri" panose="020F0502020204030204" pitchFamily="34" charset="0"/>
            </a:rPr>
            <a:t>Required Courses After First Year</a:t>
          </a:r>
          <a:endParaRPr lang="en-US" sz="1100" u="none">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00000"/>
            </a:lnSpc>
            <a:spcBef>
              <a:spcPts val="0"/>
            </a:spcBef>
            <a:spcAft>
              <a:spcPts val="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sym typeface="Wingdings" panose="05000000000000000000" pitchFamily="2" charset="2"/>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Constitutional Law (1E</a:t>
          </a:r>
          <a:r>
            <a:rPr lang="en-US" sz="110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 Summer</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(4 units)</a:t>
          </a:r>
        </a:p>
        <a:p>
          <a:pPr marL="0" marR="0" algn="l">
            <a:lnSpc>
              <a:spcPct val="100000"/>
            </a:lnSpc>
            <a:spcBef>
              <a:spcPts val="0"/>
            </a:spcBef>
            <a:spcAft>
              <a:spcPts val="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Criminal Law (2E) (4 units)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00000"/>
            </a:lnSpc>
            <a:spcBef>
              <a:spcPts val="0"/>
            </a:spcBef>
            <a:spcAft>
              <a:spcPts val="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Property (2E) (5 units)</a:t>
          </a:r>
        </a:p>
        <a:p>
          <a:pPr marL="0" marR="0" algn="l">
            <a:lnSpc>
              <a:spcPct val="100000"/>
            </a:lnSpc>
            <a:spcBef>
              <a:spcPts val="0"/>
            </a:spcBef>
            <a:spcAft>
              <a:spcPts val="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Ethical Lawyering (2E) (3 units)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00000"/>
            </a:lnSpc>
            <a:spcBef>
              <a:spcPts val="0"/>
            </a:spcBef>
            <a:spcAft>
              <a:spcPts val="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Evidence (2E Summer) (4 units)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00000"/>
            </a:lnSpc>
            <a:spcBef>
              <a:spcPts val="0"/>
            </a:spcBef>
            <a:spcAft>
              <a:spcPts val="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Upper Division Writing Requirement (min. 2 units)*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00000"/>
            </a:lnSpc>
            <a:spcBef>
              <a:spcPts val="0"/>
            </a:spcBef>
            <a:spcAft>
              <a:spcPts val="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Experiential Requirement (min. 6 units)*</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600"/>
            </a:spcBef>
            <a:spcAft>
              <a:spcPts val="300"/>
            </a:spcAft>
          </a:pPr>
          <a:r>
            <a:rPr lang="en-US" sz="900">
              <a:solidFill>
                <a:srgbClr val="000000"/>
              </a:solidFill>
              <a:effectLst/>
              <a:latin typeface="Calibri" panose="020F0502020204030204" pitchFamily="34" charset="0"/>
              <a:ea typeface="Calibri" panose="020F0502020204030204" pitchFamily="34" charset="0"/>
              <a:cs typeface="Calibri" panose="020F0502020204030204" pitchFamily="34" charset="0"/>
            </a:rPr>
            <a:t>*A course used to satisfy the Upper Division Writing Requirement cannot be counted toward the Experiential Requirement, and a course used to satisfy the Experiential Requirement cannot be counted toward the Upper Division Writing Requirement.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xdr:from>
      <xdr:col>8</xdr:col>
      <xdr:colOff>173935</xdr:colOff>
      <xdr:row>2</xdr:row>
      <xdr:rowOff>85724</xdr:rowOff>
    </xdr:from>
    <xdr:to>
      <xdr:col>10</xdr:col>
      <xdr:colOff>754672</xdr:colOff>
      <xdr:row>21</xdr:row>
      <xdr:rowOff>51288</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6394174" y="475007"/>
          <a:ext cx="2427759" cy="3585064"/>
        </a:xfrm>
        <a:prstGeom prst="rect">
          <a:avLst/>
        </a:prstGeom>
        <a:solidFill>
          <a:srgbClr val="FFFFFF"/>
        </a:solidFill>
        <a:ln w="25400">
          <a:solidFill>
            <a:srgbClr val="B40000"/>
          </a:solidFill>
          <a:miter lim="800000"/>
          <a:headEnd/>
          <a:tailEnd/>
        </a:ln>
      </xdr:spPr>
      <xdr:txBody>
        <a:bodyPr rot="0" vert="horz" wrap="square" lIns="91440" tIns="45720" rIns="91440" bIns="45720" anchor="t" anchorCtr="0" upright="1">
          <a:noAutofit/>
        </a:bodyPr>
        <a:lstStyle/>
        <a:p>
          <a:pPr marL="0" marR="0" algn="ctr">
            <a:lnSpc>
              <a:spcPct val="115000"/>
            </a:lnSpc>
            <a:spcBef>
              <a:spcPts val="0"/>
            </a:spcBef>
            <a:spcAft>
              <a:spcPts val="300"/>
            </a:spcAft>
          </a:pPr>
          <a:r>
            <a:rPr lang="en-US" sz="1100" u="sng">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Pro Bono Requirement</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40 pro bono hours must be completed prior to the last semester before graduation. After the first semester, students are eligible to earn up to 10 hours of pro bono credit during the time remaining in first year.</a:t>
          </a:r>
        </a:p>
        <a:p>
          <a:pPr marL="0" marR="0" lvl="0" indent="0" defTabSz="914400" eaLnBrk="1" fontAlgn="auto" latinLnBrk="0" hangingPunct="1">
            <a:lnSpc>
              <a:spcPct val="115000"/>
            </a:lnSpc>
            <a:spcBef>
              <a:spcPts val="0"/>
            </a:spcBef>
            <a:spcAft>
              <a:spcPts val="300"/>
            </a:spcAft>
            <a:buClrTx/>
            <a:buSzTx/>
            <a:buFontTx/>
            <a:buNone/>
            <a:tabLst/>
            <a:defRPr/>
          </a:pPr>
          <a:r>
            <a:rPr lang="en-US" sz="900">
              <a:effectLst/>
              <a:latin typeface="+mn-lt"/>
              <a:ea typeface="+mn-ea"/>
              <a:cs typeface="+mn-cs"/>
            </a:rPr>
            <a:t>*2-unit</a:t>
          </a:r>
          <a:r>
            <a:rPr lang="en-US" sz="900" baseline="0">
              <a:effectLst/>
              <a:latin typeface="+mn-lt"/>
              <a:ea typeface="+mn-ea"/>
              <a:cs typeface="+mn-cs"/>
            </a:rPr>
            <a:t> offerings labelled as satisfying both experiential and pro bono can be counted towards both requirements.</a:t>
          </a:r>
          <a:endParaRPr lang="en-US" sz="900">
            <a:effectLst/>
          </a:endParaRPr>
        </a:p>
        <a:p>
          <a:pPr marL="0" marR="0">
            <a:lnSpc>
              <a:spcPct val="115000"/>
            </a:lnSpc>
            <a:spcBef>
              <a:spcPts val="0"/>
            </a:spcBef>
            <a:spcAft>
              <a:spcPts val="300"/>
            </a:spcAft>
          </a:pP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38"/>
  <sheetViews>
    <sheetView tabSelected="1" view="pageLayout" topLeftCell="A49" zoomScale="130" zoomScaleNormal="40" zoomScaleSheetLayoutView="115" zoomScalePageLayoutView="130" workbookViewId="0">
      <selection activeCell="I96" sqref="I96"/>
    </sheetView>
  </sheetViews>
  <sheetFormatPr defaultRowHeight="15" x14ac:dyDescent="0.25"/>
  <cols>
    <col min="2" max="2" width="19.42578125" bestFit="1" customWidth="1"/>
    <col min="3" max="4" width="12.42578125" customWidth="1"/>
    <col min="5" max="5" width="11" customWidth="1"/>
    <col min="6" max="6" width="2.5703125" customWidth="1"/>
    <col min="7" max="7" width="17" customWidth="1"/>
    <col min="8" max="8" width="9.140625" style="1"/>
    <col min="9" max="9" width="9.5703125" style="1" customWidth="1"/>
    <col min="10" max="10" width="18.140625" style="1" customWidth="1"/>
    <col min="11" max="11" width="12.42578125" style="1" customWidth="1"/>
    <col min="12" max="16" width="9.140625" hidden="1" customWidth="1"/>
    <col min="17" max="18" width="0" hidden="1" customWidth="1"/>
  </cols>
  <sheetData>
    <row r="1" spans="2:10" ht="15.75" thickBot="1" x14ac:dyDescent="0.3">
      <c r="B1" s="12" t="s">
        <v>14</v>
      </c>
      <c r="C1" s="39"/>
      <c r="D1" s="39"/>
      <c r="E1" s="39"/>
      <c r="F1" s="39"/>
      <c r="H1" s="12" t="s">
        <v>15</v>
      </c>
      <c r="I1" s="31"/>
      <c r="J1" s="31"/>
    </row>
    <row r="23" spans="1:11" ht="15" customHeight="1" x14ac:dyDescent="0.25">
      <c r="A23" s="40" t="s">
        <v>24</v>
      </c>
      <c r="B23" s="40"/>
      <c r="C23" s="40"/>
      <c r="D23" s="40"/>
      <c r="E23" s="40"/>
      <c r="F23" s="40"/>
      <c r="G23" s="40"/>
      <c r="H23" s="40"/>
      <c r="I23" s="40"/>
      <c r="J23" s="40"/>
      <c r="K23" s="40"/>
    </row>
    <row r="24" spans="1:11" x14ac:dyDescent="0.25">
      <c r="A24" s="40"/>
      <c r="B24" s="40"/>
      <c r="C24" s="40"/>
      <c r="D24" s="40"/>
      <c r="E24" s="40"/>
      <c r="F24" s="40"/>
      <c r="G24" s="40"/>
      <c r="H24" s="40"/>
      <c r="I24" s="40"/>
      <c r="J24" s="40"/>
      <c r="K24" s="40"/>
    </row>
    <row r="25" spans="1:11" x14ac:dyDescent="0.25">
      <c r="A25" s="40"/>
      <c r="B25" s="40"/>
      <c r="C25" s="40"/>
      <c r="D25" s="40"/>
      <c r="E25" s="40"/>
      <c r="F25" s="40"/>
      <c r="G25" s="40"/>
      <c r="H25" s="40"/>
      <c r="I25" s="40"/>
      <c r="J25" s="40"/>
      <c r="K25" s="40"/>
    </row>
    <row r="26" spans="1:11" x14ac:dyDescent="0.25">
      <c r="A26" s="40"/>
      <c r="B26" s="40"/>
      <c r="C26" s="40"/>
      <c r="D26" s="40"/>
      <c r="E26" s="40"/>
      <c r="F26" s="40"/>
      <c r="G26" s="40"/>
      <c r="H26" s="40"/>
      <c r="I26" s="40"/>
      <c r="J26" s="40"/>
      <c r="K26" s="40"/>
    </row>
    <row r="28" spans="1:11" ht="18.75" x14ac:dyDescent="0.3">
      <c r="A28" s="24" t="s">
        <v>55</v>
      </c>
      <c r="B28" s="25"/>
      <c r="C28" s="25"/>
      <c r="D28" s="25"/>
      <c r="E28" s="25"/>
      <c r="F28" s="25"/>
      <c r="G28" s="25"/>
      <c r="H28" s="25"/>
      <c r="I28" s="25"/>
      <c r="J28" s="25"/>
      <c r="K28" s="25"/>
    </row>
    <row r="29" spans="1:11" ht="5.25" customHeight="1" thickBot="1" x14ac:dyDescent="0.3"/>
    <row r="30" spans="1:11" ht="15" customHeight="1" thickBot="1" x14ac:dyDescent="0.3">
      <c r="C30" s="42" t="s">
        <v>56</v>
      </c>
      <c r="D30" s="42"/>
      <c r="E30" s="30"/>
      <c r="F30" s="30"/>
      <c r="G30" s="30"/>
    </row>
    <row r="31" spans="1:11" ht="15" customHeight="1" thickBot="1" x14ac:dyDescent="0.3">
      <c r="E31" s="1"/>
      <c r="F31" s="1"/>
      <c r="G31" s="1"/>
    </row>
    <row r="32" spans="1:11" ht="15" customHeight="1" thickBot="1" x14ac:dyDescent="0.3">
      <c r="C32" s="42" t="s">
        <v>57</v>
      </c>
      <c r="D32" s="42"/>
      <c r="E32" s="30"/>
      <c r="F32" s="30"/>
      <c r="G32" s="30"/>
      <c r="H32" s="13" t="s">
        <v>58</v>
      </c>
    </row>
    <row r="33" spans="1:16" ht="10.5" customHeight="1" x14ac:dyDescent="0.25">
      <c r="E33" s="1"/>
      <c r="F33" s="1"/>
      <c r="G33" s="1"/>
    </row>
    <row r="34" spans="1:16" ht="18.75" x14ac:dyDescent="0.3">
      <c r="A34" s="24" t="s">
        <v>25</v>
      </c>
      <c r="B34" s="29"/>
      <c r="C34" s="29"/>
      <c r="D34" s="29"/>
      <c r="E34" s="29"/>
      <c r="F34" s="29"/>
      <c r="G34" s="29"/>
      <c r="H34" s="29"/>
      <c r="I34" s="29"/>
      <c r="J34" s="29"/>
      <c r="K34" s="29"/>
    </row>
    <row r="35" spans="1:16" ht="5.25" customHeight="1" x14ac:dyDescent="0.25"/>
    <row r="36" spans="1:16" s="2" customFormat="1" ht="25.5" x14ac:dyDescent="0.25">
      <c r="A36" s="3" t="s">
        <v>0</v>
      </c>
      <c r="B36" s="3" t="s">
        <v>1</v>
      </c>
      <c r="C36" s="26" t="s">
        <v>2</v>
      </c>
      <c r="D36" s="27"/>
      <c r="E36" s="3" t="s">
        <v>3</v>
      </c>
      <c r="F36" s="26" t="s">
        <v>4</v>
      </c>
      <c r="G36" s="27"/>
      <c r="H36" s="3" t="s">
        <v>5</v>
      </c>
      <c r="I36" s="4" t="s">
        <v>8</v>
      </c>
      <c r="J36" s="4" t="s">
        <v>11</v>
      </c>
      <c r="K36" s="4" t="s">
        <v>53</v>
      </c>
      <c r="N36" s="2" t="s">
        <v>6</v>
      </c>
      <c r="O36" s="2" t="s">
        <v>8</v>
      </c>
      <c r="P36" s="2" t="s">
        <v>53</v>
      </c>
    </row>
    <row r="37" spans="1:16" x14ac:dyDescent="0.25">
      <c r="A37" s="8"/>
      <c r="B37" s="9"/>
      <c r="C37" s="21" t="s">
        <v>60</v>
      </c>
      <c r="D37" s="22"/>
      <c r="E37" s="8"/>
      <c r="F37" s="21"/>
      <c r="G37" s="22"/>
      <c r="H37" s="8">
        <v>4</v>
      </c>
      <c r="I37" s="8"/>
      <c r="J37" s="8"/>
      <c r="K37" s="8"/>
      <c r="N37">
        <f t="shared" ref="N37:N40" si="0">IF($J37="Experiential",$H37,0)</f>
        <v>0</v>
      </c>
      <c r="O37">
        <f t="shared" ref="O37:O40" si="1">IF($I37="Yes",$H37,0)</f>
        <v>0</v>
      </c>
      <c r="P37">
        <f>IF($K37="Yes",$H37,0)</f>
        <v>0</v>
      </c>
    </row>
    <row r="38" spans="1:16" x14ac:dyDescent="0.25">
      <c r="A38" s="8"/>
      <c r="B38" s="9"/>
      <c r="C38" s="21"/>
      <c r="D38" s="22"/>
      <c r="E38" s="8"/>
      <c r="F38" s="21"/>
      <c r="G38" s="22"/>
      <c r="H38" s="8"/>
      <c r="I38" s="8"/>
      <c r="J38" s="8"/>
      <c r="K38" s="8"/>
      <c r="N38">
        <f t="shared" si="0"/>
        <v>0</v>
      </c>
      <c r="O38">
        <f t="shared" si="1"/>
        <v>0</v>
      </c>
      <c r="P38">
        <f t="shared" ref="P38:P40" si="2">IF($K38="Yes",$H38,0)</f>
        <v>0</v>
      </c>
    </row>
    <row r="39" spans="1:16" x14ac:dyDescent="0.25">
      <c r="A39" s="8"/>
      <c r="B39" s="9"/>
      <c r="C39" s="21"/>
      <c r="D39" s="22"/>
      <c r="E39" s="8"/>
      <c r="F39" s="21"/>
      <c r="G39" s="22"/>
      <c r="H39" s="8"/>
      <c r="I39" s="8"/>
      <c r="J39" s="8"/>
      <c r="K39" s="8"/>
      <c r="N39">
        <f t="shared" si="0"/>
        <v>0</v>
      </c>
      <c r="O39">
        <f t="shared" si="1"/>
        <v>0</v>
      </c>
      <c r="P39">
        <f t="shared" si="2"/>
        <v>0</v>
      </c>
    </row>
    <row r="40" spans="1:16" x14ac:dyDescent="0.25">
      <c r="A40" s="8"/>
      <c r="B40" s="9"/>
      <c r="C40" s="21"/>
      <c r="D40" s="22"/>
      <c r="E40" s="8"/>
      <c r="F40" s="21"/>
      <c r="G40" s="22"/>
      <c r="H40" s="8"/>
      <c r="I40" s="8"/>
      <c r="J40" s="8"/>
      <c r="K40" s="8"/>
      <c r="N40">
        <f t="shared" si="0"/>
        <v>0</v>
      </c>
      <c r="O40">
        <f t="shared" si="1"/>
        <v>0</v>
      </c>
      <c r="P40">
        <f t="shared" si="2"/>
        <v>0</v>
      </c>
    </row>
    <row r="41" spans="1:16" ht="4.5" customHeight="1" x14ac:dyDescent="0.25">
      <c r="H41"/>
      <c r="I41"/>
      <c r="J41"/>
      <c r="K41"/>
    </row>
    <row r="42" spans="1:16" x14ac:dyDescent="0.25">
      <c r="E42" s="23" t="s">
        <v>26</v>
      </c>
      <c r="F42" s="23"/>
      <c r="G42" s="23"/>
      <c r="H42" s="5">
        <f>SUM(H37:H40)</f>
        <v>4</v>
      </c>
      <c r="N42">
        <f>SUM(N37:N40)</f>
        <v>0</v>
      </c>
      <c r="O42">
        <f>SUM(O37:O40)</f>
        <v>0</v>
      </c>
      <c r="P42">
        <f>SUM(P37:P40)</f>
        <v>0</v>
      </c>
    </row>
    <row r="43" spans="1:16" ht="15.75" x14ac:dyDescent="0.25">
      <c r="E43" s="16" t="s">
        <v>17</v>
      </c>
      <c r="F43" s="16"/>
      <c r="G43" s="16"/>
      <c r="H43" s="6">
        <f>$E$30+$H$42</f>
        <v>4</v>
      </c>
    </row>
    <row r="44" spans="1:16" x14ac:dyDescent="0.25">
      <c r="E44" s="17" t="s">
        <v>13</v>
      </c>
      <c r="F44" s="17"/>
      <c r="G44" s="17"/>
      <c r="H44" s="7">
        <f>N42</f>
        <v>0</v>
      </c>
    </row>
    <row r="45" spans="1:16" x14ac:dyDescent="0.25">
      <c r="E45" s="17" t="s">
        <v>16</v>
      </c>
      <c r="F45" s="17"/>
      <c r="G45" s="17"/>
      <c r="H45" s="7">
        <f>H43-O42</f>
        <v>4</v>
      </c>
    </row>
    <row r="46" spans="1:16" x14ac:dyDescent="0.25">
      <c r="E46" s="17" t="s">
        <v>18</v>
      </c>
      <c r="F46" s="17"/>
      <c r="G46" s="17"/>
      <c r="H46" s="7">
        <f>H43-E32-P42</f>
        <v>4</v>
      </c>
    </row>
    <row r="47" spans="1:16" x14ac:dyDescent="0.25">
      <c r="E47" s="14"/>
      <c r="F47" s="14"/>
      <c r="G47" s="14"/>
      <c r="H47" s="15"/>
    </row>
    <row r="48" spans="1:16" x14ac:dyDescent="0.25">
      <c r="E48" s="14"/>
      <c r="F48" s="14"/>
      <c r="G48" s="14"/>
      <c r="H48" s="15"/>
    </row>
    <row r="49" spans="1:16" ht="18.75" x14ac:dyDescent="0.3">
      <c r="A49" s="24" t="s">
        <v>27</v>
      </c>
      <c r="B49" s="29"/>
      <c r="C49" s="29"/>
      <c r="D49" s="29"/>
      <c r="E49" s="29"/>
      <c r="F49" s="29"/>
      <c r="G49" s="29"/>
      <c r="H49" s="29"/>
      <c r="I49" s="29"/>
      <c r="J49" s="29"/>
      <c r="K49" s="29"/>
    </row>
    <row r="50" spans="1:16" ht="5.25" customHeight="1" x14ac:dyDescent="0.25"/>
    <row r="51" spans="1:16" ht="25.5" x14ac:dyDescent="0.25">
      <c r="A51" s="3" t="s">
        <v>0</v>
      </c>
      <c r="B51" s="3" t="s">
        <v>1</v>
      </c>
      <c r="C51" s="26" t="s">
        <v>2</v>
      </c>
      <c r="D51" s="27"/>
      <c r="E51" s="3" t="s">
        <v>3</v>
      </c>
      <c r="F51" s="26" t="s">
        <v>4</v>
      </c>
      <c r="G51" s="27" t="s">
        <v>4</v>
      </c>
      <c r="H51" s="3" t="s">
        <v>5</v>
      </c>
      <c r="I51" s="4" t="s">
        <v>8</v>
      </c>
      <c r="J51" s="4" t="s">
        <v>11</v>
      </c>
      <c r="K51" s="4" t="s">
        <v>53</v>
      </c>
      <c r="M51" s="2"/>
      <c r="N51" s="2" t="s">
        <v>6</v>
      </c>
      <c r="O51" s="2" t="s">
        <v>8</v>
      </c>
      <c r="P51" s="2" t="s">
        <v>53</v>
      </c>
    </row>
    <row r="52" spans="1:16" x14ac:dyDescent="0.25">
      <c r="A52" s="8"/>
      <c r="B52" s="9"/>
      <c r="C52" s="21" t="s">
        <v>62</v>
      </c>
      <c r="D52" s="22"/>
      <c r="E52" s="8"/>
      <c r="F52" s="21"/>
      <c r="G52" s="22"/>
      <c r="H52" s="8">
        <v>3</v>
      </c>
      <c r="I52" s="8"/>
      <c r="J52" s="8"/>
      <c r="K52" s="8"/>
      <c r="N52">
        <f>IF($J52="Experiential",$H52,0)</f>
        <v>0</v>
      </c>
      <c r="O52">
        <f>IF($I52="Yes",$H52,0)</f>
        <v>0</v>
      </c>
      <c r="P52">
        <f>IF($K52="Yes",$H52,0)</f>
        <v>0</v>
      </c>
    </row>
    <row r="53" spans="1:16" x14ac:dyDescent="0.25">
      <c r="A53" s="8"/>
      <c r="B53" s="9"/>
      <c r="C53" s="21" t="s">
        <v>61</v>
      </c>
      <c r="D53" s="22"/>
      <c r="E53" s="8"/>
      <c r="F53" s="21"/>
      <c r="G53" s="22"/>
      <c r="H53" s="8">
        <v>4</v>
      </c>
      <c r="I53" s="8"/>
      <c r="J53" s="8"/>
      <c r="K53" s="8"/>
      <c r="N53">
        <f>IF($J53="Experiential",$H53,0)</f>
        <v>0</v>
      </c>
      <c r="O53">
        <f>IF($I53="Yes",$H53,0)</f>
        <v>0</v>
      </c>
      <c r="P53">
        <f t="shared" ref="P53:P57" si="3">IF($K53="Yes",$H53,0)</f>
        <v>0</v>
      </c>
    </row>
    <row r="54" spans="1:16" x14ac:dyDescent="0.25">
      <c r="A54" s="8"/>
      <c r="B54" s="9"/>
      <c r="C54" s="21"/>
      <c r="D54" s="22"/>
      <c r="E54" s="8"/>
      <c r="F54" s="21"/>
      <c r="G54" s="22"/>
      <c r="H54" s="8"/>
      <c r="I54" s="8"/>
      <c r="J54" s="8"/>
      <c r="K54" s="8"/>
      <c r="N54">
        <f>IF($J54="Experiential",$H54,0)</f>
        <v>0</v>
      </c>
      <c r="O54">
        <f>IF($I54="Yes",$H54,0)</f>
        <v>0</v>
      </c>
      <c r="P54">
        <f t="shared" si="3"/>
        <v>0</v>
      </c>
    </row>
    <row r="55" spans="1:16" x14ac:dyDescent="0.25">
      <c r="A55" s="8"/>
      <c r="B55" s="9"/>
      <c r="C55" s="21"/>
      <c r="D55" s="22"/>
      <c r="E55" s="8"/>
      <c r="F55" s="21"/>
      <c r="G55" s="22"/>
      <c r="H55" s="8"/>
      <c r="I55" s="8"/>
      <c r="J55" s="8"/>
      <c r="K55" s="8"/>
      <c r="N55">
        <f>IF($J55="Experiential",$H55,0)</f>
        <v>0</v>
      </c>
      <c r="O55">
        <f>IF($I55="Yes",$H55,0)</f>
        <v>0</v>
      </c>
      <c r="P55">
        <f t="shared" si="3"/>
        <v>0</v>
      </c>
    </row>
    <row r="56" spans="1:16" x14ac:dyDescent="0.25">
      <c r="A56" s="8"/>
      <c r="B56" s="9"/>
      <c r="C56" s="21"/>
      <c r="D56" s="22"/>
      <c r="E56" s="8"/>
      <c r="F56" s="21"/>
      <c r="G56" s="22"/>
      <c r="H56" s="8"/>
      <c r="I56" s="8"/>
      <c r="J56" s="8"/>
      <c r="K56" s="8"/>
      <c r="N56">
        <f t="shared" ref="N56:N57" si="4">IF($J56="Experiential",$H56,0)</f>
        <v>0</v>
      </c>
      <c r="O56">
        <f t="shared" ref="O56:O57" si="5">IF($I56="Yes",$H56,0)</f>
        <v>0</v>
      </c>
      <c r="P56">
        <f t="shared" si="3"/>
        <v>0</v>
      </c>
    </row>
    <row r="57" spans="1:16" x14ac:dyDescent="0.25">
      <c r="A57" s="8"/>
      <c r="B57" s="9"/>
      <c r="C57" s="21"/>
      <c r="D57" s="22"/>
      <c r="E57" s="8"/>
      <c r="F57" s="21"/>
      <c r="G57" s="22"/>
      <c r="H57" s="8"/>
      <c r="I57" s="8"/>
      <c r="J57" s="8"/>
      <c r="K57" s="8"/>
      <c r="N57">
        <f t="shared" si="4"/>
        <v>0</v>
      </c>
      <c r="O57">
        <f t="shared" si="5"/>
        <v>0</v>
      </c>
      <c r="P57">
        <f t="shared" si="3"/>
        <v>0</v>
      </c>
    </row>
    <row r="58" spans="1:16" ht="4.5" customHeight="1" x14ac:dyDescent="0.25">
      <c r="H58"/>
      <c r="I58"/>
      <c r="J58"/>
      <c r="K58"/>
    </row>
    <row r="59" spans="1:16" x14ac:dyDescent="0.25">
      <c r="E59" s="23" t="s">
        <v>31</v>
      </c>
      <c r="F59" s="23"/>
      <c r="G59" s="23"/>
      <c r="H59" s="5">
        <f>SUM(H52:H57)</f>
        <v>7</v>
      </c>
      <c r="N59">
        <f>SUM(N52:N57)+N42</f>
        <v>0</v>
      </c>
      <c r="O59">
        <f>SUM(O52:O57)+O42</f>
        <v>0</v>
      </c>
      <c r="P59">
        <f>SUM(P52:P57)+P42</f>
        <v>0</v>
      </c>
    </row>
    <row r="60" spans="1:16" ht="15.75" x14ac:dyDescent="0.25">
      <c r="E60" s="16" t="s">
        <v>17</v>
      </c>
      <c r="F60" s="16"/>
      <c r="G60" s="16"/>
      <c r="H60" s="6">
        <f>$E$30+$H$42+$H$59</f>
        <v>11</v>
      </c>
    </row>
    <row r="61" spans="1:16" x14ac:dyDescent="0.25">
      <c r="E61" s="17" t="s">
        <v>13</v>
      </c>
      <c r="F61" s="17"/>
      <c r="G61" s="17"/>
      <c r="H61" s="7">
        <f>N59</f>
        <v>0</v>
      </c>
    </row>
    <row r="62" spans="1:16" x14ac:dyDescent="0.25">
      <c r="E62" s="17" t="s">
        <v>16</v>
      </c>
      <c r="F62" s="17"/>
      <c r="G62" s="17"/>
      <c r="H62" s="7">
        <f>H60-O59</f>
        <v>11</v>
      </c>
    </row>
    <row r="63" spans="1:16" x14ac:dyDescent="0.25">
      <c r="E63" s="17" t="s">
        <v>18</v>
      </c>
      <c r="F63" s="17"/>
      <c r="G63" s="17"/>
      <c r="H63" s="7">
        <f>H60-P59-E32</f>
        <v>11</v>
      </c>
    </row>
    <row r="64" spans="1:16" x14ac:dyDescent="0.25">
      <c r="E64" s="1"/>
      <c r="F64" s="1"/>
      <c r="G64" s="1"/>
    </row>
    <row r="65" spans="1:16" ht="18.75" x14ac:dyDescent="0.3">
      <c r="A65" s="28" t="s">
        <v>28</v>
      </c>
      <c r="B65" s="29"/>
      <c r="C65" s="29"/>
      <c r="D65" s="29"/>
      <c r="E65" s="29"/>
      <c r="F65" s="29"/>
      <c r="G65" s="29"/>
      <c r="H65" s="29"/>
      <c r="I65" s="29"/>
      <c r="J65" s="29"/>
      <c r="K65" s="29"/>
    </row>
    <row r="66" spans="1:16" ht="5.25" customHeight="1" x14ac:dyDescent="0.25"/>
    <row r="67" spans="1:16" s="2" customFormat="1" ht="25.5" x14ac:dyDescent="0.25">
      <c r="A67" s="3" t="s">
        <v>0</v>
      </c>
      <c r="B67" s="3" t="s">
        <v>1</v>
      </c>
      <c r="C67" s="26" t="s">
        <v>2</v>
      </c>
      <c r="D67" s="27"/>
      <c r="E67" s="3" t="s">
        <v>3</v>
      </c>
      <c r="F67" s="26" t="s">
        <v>4</v>
      </c>
      <c r="G67" s="27"/>
      <c r="H67" s="3" t="s">
        <v>5</v>
      </c>
      <c r="I67" s="4" t="s">
        <v>8</v>
      </c>
      <c r="J67" s="4" t="s">
        <v>11</v>
      </c>
      <c r="K67" s="4" t="s">
        <v>53</v>
      </c>
      <c r="N67" s="2" t="s">
        <v>6</v>
      </c>
      <c r="O67" s="2" t="s">
        <v>8</v>
      </c>
      <c r="P67" s="2" t="s">
        <v>53</v>
      </c>
    </row>
    <row r="68" spans="1:16" x14ac:dyDescent="0.25">
      <c r="A68" s="8"/>
      <c r="B68" s="9"/>
      <c r="C68" s="21"/>
      <c r="D68" s="22"/>
      <c r="E68" s="8"/>
      <c r="F68" s="21"/>
      <c r="G68" s="22"/>
      <c r="H68" s="8"/>
      <c r="I68" s="8"/>
      <c r="J68" s="8"/>
      <c r="K68" s="8"/>
      <c r="N68">
        <f>IF($J68="Experiential",$H68,0)</f>
        <v>0</v>
      </c>
      <c r="O68">
        <f>IF($I68="Yes",$H68,0)</f>
        <v>0</v>
      </c>
      <c r="P68">
        <f>IF($K68="Yes",$H68,0)</f>
        <v>0</v>
      </c>
    </row>
    <row r="69" spans="1:16" x14ac:dyDescent="0.25">
      <c r="A69" s="8"/>
      <c r="B69" s="9"/>
      <c r="C69" s="21"/>
      <c r="D69" s="22"/>
      <c r="E69" s="8"/>
      <c r="F69" s="21"/>
      <c r="G69" s="22"/>
      <c r="H69" s="8"/>
      <c r="I69" s="8"/>
      <c r="J69" s="8"/>
      <c r="K69" s="8"/>
      <c r="N69">
        <f>IF($J69="Experiential",$H69,0)</f>
        <v>0</v>
      </c>
      <c r="O69">
        <f>IF($I69="Yes",$H69,0)</f>
        <v>0</v>
      </c>
      <c r="P69">
        <f t="shared" ref="P69" si="6">IF($K69="Yes",$H69,0)</f>
        <v>0</v>
      </c>
    </row>
    <row r="70" spans="1:16" ht="4.5" customHeight="1" x14ac:dyDescent="0.25">
      <c r="H70"/>
      <c r="I70"/>
      <c r="J70"/>
      <c r="K70"/>
    </row>
    <row r="71" spans="1:16" x14ac:dyDescent="0.25">
      <c r="E71" s="23" t="s">
        <v>32</v>
      </c>
      <c r="F71" s="23"/>
      <c r="G71" s="23"/>
      <c r="H71" s="5">
        <f>SUM(H68:H69)</f>
        <v>0</v>
      </c>
      <c r="N71">
        <f>SUM(N68:N69)+N59</f>
        <v>0</v>
      </c>
      <c r="O71">
        <f>SUM(O68:O69)+O59</f>
        <v>0</v>
      </c>
      <c r="P71">
        <f>SUM(P68:P69)+P59</f>
        <v>0</v>
      </c>
    </row>
    <row r="72" spans="1:16" ht="15.75" x14ac:dyDescent="0.25">
      <c r="E72" s="16" t="s">
        <v>17</v>
      </c>
      <c r="F72" s="16"/>
      <c r="G72" s="16"/>
      <c r="H72" s="6">
        <f>$E$30+$H$42+$H$59</f>
        <v>11</v>
      </c>
    </row>
    <row r="73" spans="1:16" x14ac:dyDescent="0.25">
      <c r="E73" s="17" t="s">
        <v>13</v>
      </c>
      <c r="F73" s="17"/>
      <c r="G73" s="17"/>
      <c r="H73" s="7">
        <f>N71</f>
        <v>0</v>
      </c>
    </row>
    <row r="74" spans="1:16" x14ac:dyDescent="0.25">
      <c r="E74" s="17" t="s">
        <v>16</v>
      </c>
      <c r="F74" s="17"/>
      <c r="G74" s="17"/>
      <c r="H74" s="7">
        <f>H72-O71</f>
        <v>11</v>
      </c>
    </row>
    <row r="75" spans="1:16" x14ac:dyDescent="0.25">
      <c r="E75" s="17" t="s">
        <v>18</v>
      </c>
      <c r="F75" s="17"/>
      <c r="G75" s="17"/>
      <c r="H75" s="7">
        <f>H72-P71-E32</f>
        <v>11</v>
      </c>
    </row>
    <row r="77" spans="1:16" ht="18.75" x14ac:dyDescent="0.3">
      <c r="A77" s="24" t="s">
        <v>29</v>
      </c>
      <c r="B77" s="28"/>
      <c r="C77" s="28"/>
      <c r="D77" s="28"/>
      <c r="E77" s="28"/>
      <c r="F77" s="28"/>
      <c r="G77" s="28"/>
      <c r="H77" s="28"/>
      <c r="I77" s="28"/>
      <c r="J77" s="28"/>
      <c r="K77" s="28"/>
    </row>
    <row r="78" spans="1:16" ht="5.25" customHeight="1" x14ac:dyDescent="0.25"/>
    <row r="79" spans="1:16" ht="25.5" x14ac:dyDescent="0.25">
      <c r="A79" s="3" t="s">
        <v>0</v>
      </c>
      <c r="B79" s="3" t="s">
        <v>1</v>
      </c>
      <c r="C79" s="26" t="s">
        <v>2</v>
      </c>
      <c r="D79" s="27"/>
      <c r="E79" s="3" t="s">
        <v>3</v>
      </c>
      <c r="F79" s="26" t="s">
        <v>4</v>
      </c>
      <c r="G79" s="27"/>
      <c r="H79" s="3" t="s">
        <v>5</v>
      </c>
      <c r="I79" s="4" t="s">
        <v>8</v>
      </c>
      <c r="J79" s="4" t="s">
        <v>11</v>
      </c>
      <c r="K79" s="4" t="s">
        <v>53</v>
      </c>
      <c r="M79" s="2"/>
      <c r="N79" s="2" t="s">
        <v>6</v>
      </c>
      <c r="O79" s="2" t="s">
        <v>8</v>
      </c>
      <c r="P79" s="2" t="s">
        <v>53</v>
      </c>
    </row>
    <row r="80" spans="1:16" x14ac:dyDescent="0.25">
      <c r="A80" s="8"/>
      <c r="B80" s="9"/>
      <c r="C80" s="21" t="s">
        <v>62</v>
      </c>
      <c r="D80" s="22"/>
      <c r="E80" s="8"/>
      <c r="F80" s="21"/>
      <c r="G80" s="22"/>
      <c r="H80" s="8">
        <v>2</v>
      </c>
      <c r="I80" s="8"/>
      <c r="J80" s="8"/>
      <c r="K80" s="8"/>
      <c r="N80">
        <f>IF($J80="Experiential",$H80,0)</f>
        <v>0</v>
      </c>
      <c r="O80">
        <f>IF($I80="Yes",$H80,0)</f>
        <v>0</v>
      </c>
      <c r="P80">
        <f>IF($K80="Yes",$H80,0)</f>
        <v>0</v>
      </c>
    </row>
    <row r="81" spans="1:16" x14ac:dyDescent="0.25">
      <c r="A81" s="8"/>
      <c r="B81" s="9"/>
      <c r="C81" s="21" t="s">
        <v>63</v>
      </c>
      <c r="D81" s="22"/>
      <c r="E81" s="8"/>
      <c r="F81" s="21"/>
      <c r="G81" s="22"/>
      <c r="H81" s="8">
        <v>3</v>
      </c>
      <c r="I81" s="8"/>
      <c r="J81" s="8"/>
      <c r="K81" s="8"/>
      <c r="N81">
        <f>IF($J81="Experiential",$H81,0)</f>
        <v>0</v>
      </c>
      <c r="O81">
        <f>IF($I81="Yes",$H81,0)</f>
        <v>0</v>
      </c>
      <c r="P81">
        <f t="shared" ref="P81:P85" si="7">IF($K81="Yes",$H81,0)</f>
        <v>0</v>
      </c>
    </row>
    <row r="82" spans="1:16" x14ac:dyDescent="0.25">
      <c r="A82" s="8"/>
      <c r="B82" s="9"/>
      <c r="C82" s="21"/>
      <c r="D82" s="22"/>
      <c r="E82" s="8"/>
      <c r="F82" s="21"/>
      <c r="G82" s="22"/>
      <c r="H82" s="8"/>
      <c r="I82" s="8"/>
      <c r="J82" s="8"/>
      <c r="K82" s="8"/>
      <c r="N82">
        <f>IF($J82="Experiential",$H82,0)</f>
        <v>0</v>
      </c>
      <c r="O82">
        <f>IF($I82="Yes",$H82,0)</f>
        <v>0</v>
      </c>
      <c r="P82">
        <f t="shared" si="7"/>
        <v>0</v>
      </c>
    </row>
    <row r="83" spans="1:16" x14ac:dyDescent="0.25">
      <c r="A83" s="8"/>
      <c r="B83" s="9"/>
      <c r="C83" s="21"/>
      <c r="D83" s="22"/>
      <c r="E83" s="8"/>
      <c r="F83" s="21"/>
      <c r="G83" s="22"/>
      <c r="H83" s="8"/>
      <c r="I83" s="8"/>
      <c r="J83" s="8"/>
      <c r="K83" s="8"/>
      <c r="N83">
        <f>IF($J83="Experiential",$H83,0)</f>
        <v>0</v>
      </c>
      <c r="O83">
        <f>IF($I83="Yes",$H83,0)</f>
        <v>0</v>
      </c>
      <c r="P83">
        <f t="shared" si="7"/>
        <v>0</v>
      </c>
    </row>
    <row r="84" spans="1:16" x14ac:dyDescent="0.25">
      <c r="A84" s="8"/>
      <c r="B84" s="9"/>
      <c r="C84" s="21"/>
      <c r="D84" s="22"/>
      <c r="E84" s="8"/>
      <c r="F84" s="21"/>
      <c r="G84" s="22"/>
      <c r="H84" s="8"/>
      <c r="I84" s="8"/>
      <c r="J84" s="8"/>
      <c r="K84" s="8"/>
      <c r="N84">
        <f t="shared" ref="N84:N85" si="8">IF($J84="Experiential",$H84,0)</f>
        <v>0</v>
      </c>
      <c r="O84">
        <f t="shared" ref="O84:O85" si="9">IF($I84="Yes",$H84,0)</f>
        <v>0</v>
      </c>
      <c r="P84">
        <f t="shared" si="7"/>
        <v>0</v>
      </c>
    </row>
    <row r="85" spans="1:16" x14ac:dyDescent="0.25">
      <c r="A85" s="8"/>
      <c r="B85" s="9"/>
      <c r="C85" s="21"/>
      <c r="D85" s="22"/>
      <c r="E85" s="8"/>
      <c r="F85" s="21"/>
      <c r="G85" s="22"/>
      <c r="H85" s="8"/>
      <c r="I85" s="8"/>
      <c r="J85" s="8"/>
      <c r="K85" s="8"/>
      <c r="N85">
        <f t="shared" si="8"/>
        <v>0</v>
      </c>
      <c r="O85">
        <f t="shared" si="9"/>
        <v>0</v>
      </c>
      <c r="P85">
        <f t="shared" si="7"/>
        <v>0</v>
      </c>
    </row>
    <row r="86" spans="1:16" ht="4.5" customHeight="1" x14ac:dyDescent="0.25">
      <c r="H86"/>
      <c r="I86"/>
      <c r="J86"/>
      <c r="K86"/>
    </row>
    <row r="87" spans="1:16" x14ac:dyDescent="0.25">
      <c r="E87" s="23" t="s">
        <v>30</v>
      </c>
      <c r="F87" s="23"/>
      <c r="G87" s="23"/>
      <c r="H87" s="5">
        <f>SUM(H80:H85)</f>
        <v>5</v>
      </c>
      <c r="N87">
        <f>SUM(N80:N85)+N71</f>
        <v>0</v>
      </c>
      <c r="O87">
        <f>SUM(O80:O85)+O71</f>
        <v>0</v>
      </c>
      <c r="P87">
        <f>SUM(P80:P85)+P71</f>
        <v>0</v>
      </c>
    </row>
    <row r="88" spans="1:16" ht="15.75" x14ac:dyDescent="0.25">
      <c r="E88" s="16" t="s">
        <v>17</v>
      </c>
      <c r="F88" s="16"/>
      <c r="G88" s="16"/>
      <c r="H88" s="6">
        <f>$E$30+$H$42+$H$59+$H$71+$H$87</f>
        <v>16</v>
      </c>
    </row>
    <row r="89" spans="1:16" x14ac:dyDescent="0.25">
      <c r="E89" s="17" t="s">
        <v>13</v>
      </c>
      <c r="F89" s="17"/>
      <c r="G89" s="17"/>
      <c r="H89" s="7">
        <f>N87</f>
        <v>0</v>
      </c>
    </row>
    <row r="90" spans="1:16" x14ac:dyDescent="0.25">
      <c r="E90" s="17" t="s">
        <v>16</v>
      </c>
      <c r="F90" s="17"/>
      <c r="G90" s="17"/>
      <c r="H90" s="7">
        <f>H88-O87</f>
        <v>16</v>
      </c>
    </row>
    <row r="91" spans="1:16" x14ac:dyDescent="0.25">
      <c r="E91" s="17" t="s">
        <v>18</v>
      </c>
      <c r="F91" s="17"/>
      <c r="G91" s="17"/>
      <c r="H91" s="7">
        <f>H88-P87-E32</f>
        <v>16</v>
      </c>
    </row>
    <row r="93" spans="1:16" ht="18.75" x14ac:dyDescent="0.3">
      <c r="A93" s="24" t="s">
        <v>48</v>
      </c>
      <c r="B93" s="29"/>
      <c r="C93" s="29"/>
      <c r="D93" s="29"/>
      <c r="E93" s="29"/>
      <c r="F93" s="29"/>
      <c r="G93" s="29"/>
      <c r="H93" s="29"/>
      <c r="I93" s="29"/>
      <c r="J93" s="29"/>
      <c r="K93" s="29"/>
    </row>
    <row r="94" spans="1:16" ht="5.25" customHeight="1" x14ac:dyDescent="0.25"/>
    <row r="95" spans="1:16" s="2" customFormat="1" ht="25.5" x14ac:dyDescent="0.25">
      <c r="A95" s="3" t="s">
        <v>0</v>
      </c>
      <c r="B95" s="3" t="s">
        <v>1</v>
      </c>
      <c r="C95" s="26" t="s">
        <v>2</v>
      </c>
      <c r="D95" s="27" t="s">
        <v>2</v>
      </c>
      <c r="E95" s="3" t="s">
        <v>3</v>
      </c>
      <c r="F95" s="26" t="s">
        <v>4</v>
      </c>
      <c r="G95" s="27" t="s">
        <v>4</v>
      </c>
      <c r="H95" s="3" t="s">
        <v>5</v>
      </c>
      <c r="I95" s="4" t="s">
        <v>8</v>
      </c>
      <c r="J95" s="4" t="s">
        <v>11</v>
      </c>
      <c r="K95" s="4" t="s">
        <v>53</v>
      </c>
      <c r="N95" s="2" t="s">
        <v>6</v>
      </c>
      <c r="O95" s="2" t="s">
        <v>8</v>
      </c>
      <c r="P95" s="2" t="s">
        <v>53</v>
      </c>
    </row>
    <row r="96" spans="1:16" x14ac:dyDescent="0.25">
      <c r="A96" s="8"/>
      <c r="B96" s="9"/>
      <c r="C96" s="21" t="s">
        <v>59</v>
      </c>
      <c r="D96" s="22"/>
      <c r="E96" s="8"/>
      <c r="F96" s="21"/>
      <c r="G96" s="22"/>
      <c r="H96" s="8">
        <v>4</v>
      </c>
      <c r="I96" s="8"/>
      <c r="J96" s="8"/>
      <c r="K96" s="8"/>
      <c r="N96">
        <f t="shared" ref="N96:N99" si="10">IF($J96="Experiential",$H96,0)</f>
        <v>0</v>
      </c>
      <c r="O96">
        <f t="shared" ref="O96:O99" si="11">IF($I96="Yes",$H96,0)</f>
        <v>0</v>
      </c>
      <c r="P96">
        <f>IF($K96="Yes",$H96,0)</f>
        <v>0</v>
      </c>
    </row>
    <row r="97" spans="1:16" x14ac:dyDescent="0.25">
      <c r="A97" s="8"/>
      <c r="B97" s="9"/>
      <c r="C97" s="21"/>
      <c r="D97" s="22"/>
      <c r="E97" s="8"/>
      <c r="F97" s="21"/>
      <c r="G97" s="22"/>
      <c r="H97" s="8"/>
      <c r="I97" s="8"/>
      <c r="J97" s="8"/>
      <c r="K97" s="8"/>
      <c r="N97">
        <f t="shared" si="10"/>
        <v>0</v>
      </c>
      <c r="O97">
        <f t="shared" si="11"/>
        <v>0</v>
      </c>
      <c r="P97">
        <f t="shared" ref="P97:P99" si="12">IF($K97="Yes",$H97,0)</f>
        <v>0</v>
      </c>
    </row>
    <row r="98" spans="1:16" x14ac:dyDescent="0.25">
      <c r="A98" s="8"/>
      <c r="B98" s="9"/>
      <c r="C98" s="21"/>
      <c r="D98" s="22"/>
      <c r="E98" s="8"/>
      <c r="F98" s="21"/>
      <c r="G98" s="22"/>
      <c r="H98" s="8"/>
      <c r="I98" s="8"/>
      <c r="J98" s="8"/>
      <c r="K98" s="8"/>
      <c r="N98">
        <f t="shared" si="10"/>
        <v>0</v>
      </c>
      <c r="O98">
        <f t="shared" si="11"/>
        <v>0</v>
      </c>
      <c r="P98">
        <f t="shared" si="12"/>
        <v>0</v>
      </c>
    </row>
    <row r="99" spans="1:16" x14ac:dyDescent="0.25">
      <c r="A99" s="8"/>
      <c r="B99" s="9"/>
      <c r="C99" s="21"/>
      <c r="D99" s="22"/>
      <c r="E99" s="8"/>
      <c r="F99" s="21"/>
      <c r="G99" s="22"/>
      <c r="H99" s="8"/>
      <c r="I99" s="8"/>
      <c r="J99" s="8"/>
      <c r="K99" s="8"/>
      <c r="N99">
        <f t="shared" si="10"/>
        <v>0</v>
      </c>
      <c r="O99">
        <f t="shared" si="11"/>
        <v>0</v>
      </c>
      <c r="P99">
        <f t="shared" si="12"/>
        <v>0</v>
      </c>
    </row>
    <row r="100" spans="1:16" ht="4.5" customHeight="1" x14ac:dyDescent="0.25">
      <c r="H100"/>
      <c r="I100"/>
      <c r="J100"/>
      <c r="K100"/>
    </row>
    <row r="101" spans="1:16" x14ac:dyDescent="0.25">
      <c r="E101" s="23" t="s">
        <v>33</v>
      </c>
      <c r="F101" s="23"/>
      <c r="G101" s="23"/>
      <c r="H101" s="5">
        <f>SUM(H96:H99)</f>
        <v>4</v>
      </c>
      <c r="N101">
        <f>SUM(N96:N99)+N87</f>
        <v>0</v>
      </c>
      <c r="O101">
        <f>SUM(O96:O99)+O87</f>
        <v>0</v>
      </c>
      <c r="P101">
        <f>SUM(P96:P99)+P87</f>
        <v>0</v>
      </c>
    </row>
    <row r="102" spans="1:16" ht="15.75" x14ac:dyDescent="0.25">
      <c r="E102" s="16" t="s">
        <v>17</v>
      </c>
      <c r="F102" s="16"/>
      <c r="G102" s="16"/>
      <c r="H102" s="6">
        <f>$E$30+$H$42+$H$59+$H$71+$H$101+$H$87</f>
        <v>20</v>
      </c>
    </row>
    <row r="103" spans="1:16" x14ac:dyDescent="0.25">
      <c r="E103" s="17" t="s">
        <v>13</v>
      </c>
      <c r="F103" s="17"/>
      <c r="G103" s="17"/>
      <c r="H103" s="7">
        <f>N101</f>
        <v>0</v>
      </c>
    </row>
    <row r="104" spans="1:16" x14ac:dyDescent="0.25">
      <c r="E104" s="17" t="s">
        <v>16</v>
      </c>
      <c r="F104" s="17"/>
      <c r="G104" s="17"/>
      <c r="H104" s="7">
        <f>H102-O101</f>
        <v>20</v>
      </c>
    </row>
    <row r="105" spans="1:16" x14ac:dyDescent="0.25">
      <c r="E105" s="17" t="s">
        <v>18</v>
      </c>
      <c r="F105" s="17"/>
      <c r="G105" s="17"/>
      <c r="H105" s="7">
        <f>H102-P101-E32</f>
        <v>20</v>
      </c>
    </row>
    <row r="107" spans="1:16" ht="18.75" x14ac:dyDescent="0.3">
      <c r="A107" s="24" t="s">
        <v>34</v>
      </c>
      <c r="B107" s="25"/>
      <c r="C107" s="25"/>
      <c r="D107" s="25"/>
      <c r="E107" s="25"/>
      <c r="F107" s="25"/>
      <c r="G107" s="25"/>
      <c r="H107" s="25"/>
      <c r="I107" s="25"/>
      <c r="J107" s="25"/>
      <c r="K107" s="25"/>
    </row>
    <row r="108" spans="1:16" ht="5.25" customHeight="1" x14ac:dyDescent="0.25"/>
    <row r="109" spans="1:16" ht="25.5" x14ac:dyDescent="0.25">
      <c r="A109" s="3" t="s">
        <v>0</v>
      </c>
      <c r="B109" s="3" t="s">
        <v>1</v>
      </c>
      <c r="C109" s="26" t="s">
        <v>2</v>
      </c>
      <c r="D109" s="27" t="s">
        <v>2</v>
      </c>
      <c r="E109" s="3" t="s">
        <v>3</v>
      </c>
      <c r="F109" s="26" t="s">
        <v>4</v>
      </c>
      <c r="G109" s="27" t="s">
        <v>4</v>
      </c>
      <c r="H109" s="3" t="s">
        <v>5</v>
      </c>
      <c r="I109" s="4" t="s">
        <v>8</v>
      </c>
      <c r="J109" s="4" t="s">
        <v>11</v>
      </c>
      <c r="K109" s="4" t="s">
        <v>53</v>
      </c>
      <c r="M109" s="2"/>
      <c r="N109" s="2" t="s">
        <v>6</v>
      </c>
      <c r="O109" s="2" t="s">
        <v>8</v>
      </c>
      <c r="P109" s="2" t="s">
        <v>53</v>
      </c>
    </row>
    <row r="110" spans="1:16" x14ac:dyDescent="0.25">
      <c r="A110" s="8"/>
      <c r="B110" s="9"/>
      <c r="C110" s="21"/>
      <c r="D110" s="22"/>
      <c r="E110" s="8"/>
      <c r="F110" s="21"/>
      <c r="G110" s="22"/>
      <c r="H110" s="8"/>
      <c r="I110" s="8"/>
      <c r="J110" s="8"/>
      <c r="K110" s="8"/>
      <c r="N110">
        <f>IF($J110="Experiential",$H110,0)</f>
        <v>0</v>
      </c>
      <c r="O110">
        <f>IF($I110="Yes",$H110,0)</f>
        <v>0</v>
      </c>
      <c r="P110">
        <f>IF($K110="Yes",$H110,0)</f>
        <v>0</v>
      </c>
    </row>
    <row r="111" spans="1:16" x14ac:dyDescent="0.25">
      <c r="A111" s="8"/>
      <c r="B111" s="9"/>
      <c r="C111" s="21"/>
      <c r="D111" s="22"/>
      <c r="E111" s="8"/>
      <c r="F111" s="21"/>
      <c r="G111" s="22"/>
      <c r="H111" s="8"/>
      <c r="I111" s="8"/>
      <c r="J111" s="8"/>
      <c r="K111" s="8"/>
      <c r="N111">
        <f>IF($J111="Experiential",$H111,0)</f>
        <v>0</v>
      </c>
      <c r="O111">
        <f>IF($I111="Yes",$H111,0)</f>
        <v>0</v>
      </c>
      <c r="P111">
        <f t="shared" ref="P111:P115" si="13">IF($K111="Yes",$H111,0)</f>
        <v>0</v>
      </c>
    </row>
    <row r="112" spans="1:16" x14ac:dyDescent="0.25">
      <c r="A112" s="8"/>
      <c r="B112" s="9"/>
      <c r="C112" s="21"/>
      <c r="D112" s="22"/>
      <c r="E112" s="8"/>
      <c r="F112" s="21"/>
      <c r="G112" s="22"/>
      <c r="H112" s="8"/>
      <c r="I112" s="8"/>
      <c r="J112" s="8"/>
      <c r="K112" s="8"/>
      <c r="N112">
        <f>IF($J112="Experiential",$H112,0)</f>
        <v>0</v>
      </c>
      <c r="O112">
        <f>IF($I112="Yes",$H112,0)</f>
        <v>0</v>
      </c>
      <c r="P112">
        <f t="shared" si="13"/>
        <v>0</v>
      </c>
    </row>
    <row r="113" spans="1:16" x14ac:dyDescent="0.25">
      <c r="A113" s="8"/>
      <c r="B113" s="9"/>
      <c r="C113" s="21"/>
      <c r="D113" s="22"/>
      <c r="E113" s="8"/>
      <c r="F113" s="21"/>
      <c r="G113" s="22"/>
      <c r="H113" s="8"/>
      <c r="I113" s="8"/>
      <c r="J113" s="8"/>
      <c r="K113" s="8"/>
      <c r="N113">
        <f>IF($J113="Experiential",$H113,0)</f>
        <v>0</v>
      </c>
      <c r="O113">
        <f>IF($I113="Yes",$H113,0)</f>
        <v>0</v>
      </c>
      <c r="P113">
        <f t="shared" si="13"/>
        <v>0</v>
      </c>
    </row>
    <row r="114" spans="1:16" x14ac:dyDescent="0.25">
      <c r="A114" s="8"/>
      <c r="B114" s="9"/>
      <c r="C114" s="21"/>
      <c r="D114" s="22"/>
      <c r="E114" s="8"/>
      <c r="F114" s="21"/>
      <c r="G114" s="22"/>
      <c r="H114" s="8"/>
      <c r="I114" s="8"/>
      <c r="J114" s="8"/>
      <c r="K114" s="8"/>
      <c r="N114">
        <f t="shared" ref="N114:N115" si="14">IF($J114="Experiential",$H114,0)</f>
        <v>0</v>
      </c>
      <c r="O114">
        <f t="shared" ref="O114:O115" si="15">IF($I114="Yes",$H114,0)</f>
        <v>0</v>
      </c>
      <c r="P114">
        <f t="shared" si="13"/>
        <v>0</v>
      </c>
    </row>
    <row r="115" spans="1:16" x14ac:dyDescent="0.25">
      <c r="A115" s="8"/>
      <c r="B115" s="9"/>
      <c r="C115" s="21"/>
      <c r="D115" s="22"/>
      <c r="E115" s="8"/>
      <c r="F115" s="21"/>
      <c r="G115" s="22"/>
      <c r="H115" s="8"/>
      <c r="I115" s="8"/>
      <c r="J115" s="8"/>
      <c r="K115" s="8"/>
      <c r="N115">
        <f t="shared" si="14"/>
        <v>0</v>
      </c>
      <c r="O115">
        <f t="shared" si="15"/>
        <v>0</v>
      </c>
      <c r="P115">
        <f t="shared" si="13"/>
        <v>0</v>
      </c>
    </row>
    <row r="116" spans="1:16" ht="4.5" customHeight="1" x14ac:dyDescent="0.25">
      <c r="H116"/>
      <c r="I116"/>
      <c r="J116"/>
      <c r="K116"/>
    </row>
    <row r="117" spans="1:16" x14ac:dyDescent="0.25">
      <c r="E117" s="23" t="s">
        <v>35</v>
      </c>
      <c r="F117" s="23"/>
      <c r="G117" s="23"/>
      <c r="H117" s="5">
        <f>SUM(H110:H115)</f>
        <v>0</v>
      </c>
      <c r="N117">
        <f>SUM(N110:N115)+N101</f>
        <v>0</v>
      </c>
      <c r="O117">
        <f>SUM(O110:O115)+O101</f>
        <v>0</v>
      </c>
      <c r="P117">
        <f>SUM(P110:P115)+P101</f>
        <v>0</v>
      </c>
    </row>
    <row r="118" spans="1:16" ht="15.75" x14ac:dyDescent="0.25">
      <c r="E118" s="16" t="s">
        <v>17</v>
      </c>
      <c r="F118" s="16"/>
      <c r="G118" s="16"/>
      <c r="H118" s="6">
        <f>$E$30+$H$42+$H$59+$H$71+$H$87+$H$101+$H$117</f>
        <v>20</v>
      </c>
    </row>
    <row r="119" spans="1:16" x14ac:dyDescent="0.25">
      <c r="E119" s="17" t="s">
        <v>13</v>
      </c>
      <c r="F119" s="17"/>
      <c r="G119" s="17"/>
      <c r="H119" s="7">
        <f>N117</f>
        <v>0</v>
      </c>
    </row>
    <row r="120" spans="1:16" x14ac:dyDescent="0.25">
      <c r="E120" s="17" t="s">
        <v>16</v>
      </c>
      <c r="F120" s="17"/>
      <c r="G120" s="17"/>
      <c r="H120" s="7">
        <f>H118-O117</f>
        <v>20</v>
      </c>
    </row>
    <row r="121" spans="1:16" x14ac:dyDescent="0.25">
      <c r="E121" s="17" t="s">
        <v>18</v>
      </c>
      <c r="F121" s="17"/>
      <c r="G121" s="17"/>
      <c r="H121" s="7">
        <f>H118-P117-E32</f>
        <v>20</v>
      </c>
    </row>
    <row r="122" spans="1:16" x14ac:dyDescent="0.25">
      <c r="E122" s="1"/>
      <c r="F122" s="1"/>
      <c r="G122" s="1"/>
    </row>
    <row r="123" spans="1:16" ht="18.75" x14ac:dyDescent="0.3">
      <c r="A123" s="28" t="s">
        <v>36</v>
      </c>
      <c r="B123" s="29"/>
      <c r="C123" s="29"/>
      <c r="D123" s="29"/>
      <c r="E123" s="29"/>
      <c r="F123" s="29"/>
      <c r="G123" s="29"/>
      <c r="H123" s="29"/>
      <c r="I123" s="29"/>
      <c r="J123" s="29"/>
      <c r="K123" s="29"/>
    </row>
    <row r="124" spans="1:16" ht="5.25" customHeight="1" x14ac:dyDescent="0.25"/>
    <row r="125" spans="1:16" s="2" customFormat="1" ht="25.5" x14ac:dyDescent="0.25">
      <c r="A125" s="3" t="s">
        <v>0</v>
      </c>
      <c r="B125" s="3" t="s">
        <v>1</v>
      </c>
      <c r="C125" s="26" t="s">
        <v>2</v>
      </c>
      <c r="D125" s="27"/>
      <c r="E125" s="3" t="s">
        <v>3</v>
      </c>
      <c r="F125" s="26" t="s">
        <v>4</v>
      </c>
      <c r="G125" s="27"/>
      <c r="H125" s="3" t="s">
        <v>5</v>
      </c>
      <c r="I125" s="4" t="s">
        <v>8</v>
      </c>
      <c r="J125" s="4" t="s">
        <v>11</v>
      </c>
      <c r="K125" s="4" t="s">
        <v>53</v>
      </c>
      <c r="N125" s="2" t="s">
        <v>6</v>
      </c>
      <c r="O125" s="2" t="s">
        <v>8</v>
      </c>
      <c r="P125" s="2" t="s">
        <v>53</v>
      </c>
    </row>
    <row r="126" spans="1:16" x14ac:dyDescent="0.25">
      <c r="A126" s="8"/>
      <c r="B126" s="9"/>
      <c r="C126" s="21"/>
      <c r="D126" s="22"/>
      <c r="E126" s="8"/>
      <c r="F126" s="21"/>
      <c r="G126" s="22"/>
      <c r="H126" s="8"/>
      <c r="I126" s="8"/>
      <c r="J126" s="8"/>
      <c r="K126" s="8"/>
      <c r="N126">
        <f>IF($J126="Experiential",$H126,0)</f>
        <v>0</v>
      </c>
      <c r="O126">
        <f>IF($I126="Yes",$H126,0)</f>
        <v>0</v>
      </c>
      <c r="P126">
        <f>IF($K126="Yes",$H126,0)</f>
        <v>0</v>
      </c>
    </row>
    <row r="127" spans="1:16" x14ac:dyDescent="0.25">
      <c r="A127" s="8"/>
      <c r="B127" s="9"/>
      <c r="C127" s="21"/>
      <c r="D127" s="22"/>
      <c r="E127" s="8"/>
      <c r="F127" s="21"/>
      <c r="G127" s="22"/>
      <c r="H127" s="8"/>
      <c r="I127" s="8"/>
      <c r="J127" s="8"/>
      <c r="K127" s="8"/>
      <c r="N127">
        <f>IF($J127="Experiential",$H127,0)</f>
        <v>0</v>
      </c>
      <c r="O127">
        <f>IF($I127="Yes",$H127,0)</f>
        <v>0</v>
      </c>
      <c r="P127">
        <f t="shared" ref="P127" si="16">IF($K127="Yes",$H127,0)</f>
        <v>0</v>
      </c>
    </row>
    <row r="128" spans="1:16" ht="4.5" customHeight="1" x14ac:dyDescent="0.25">
      <c r="H128"/>
      <c r="I128"/>
      <c r="J128"/>
      <c r="K128"/>
    </row>
    <row r="129" spans="1:16" x14ac:dyDescent="0.25">
      <c r="E129" s="23" t="s">
        <v>37</v>
      </c>
      <c r="F129" s="23"/>
      <c r="G129" s="23"/>
      <c r="H129" s="5">
        <f>SUM(H126:H127)</f>
        <v>0</v>
      </c>
      <c r="N129">
        <f>SUM(N126:N127)+N117</f>
        <v>0</v>
      </c>
      <c r="O129">
        <f t="shared" ref="O129:P129" si="17">SUM(O126:O127)+O117</f>
        <v>0</v>
      </c>
      <c r="P129">
        <f t="shared" si="17"/>
        <v>0</v>
      </c>
    </row>
    <row r="130" spans="1:16" ht="15.75" x14ac:dyDescent="0.25">
      <c r="E130" s="16" t="s">
        <v>17</v>
      </c>
      <c r="F130" s="16"/>
      <c r="G130" s="16"/>
      <c r="H130" s="6">
        <f>$E$30+$H$42+$H$59+$H$71+$H$87+$H$101+$H$117+$H$129</f>
        <v>20</v>
      </c>
    </row>
    <row r="131" spans="1:16" x14ac:dyDescent="0.25">
      <c r="E131" s="17" t="s">
        <v>13</v>
      </c>
      <c r="F131" s="17"/>
      <c r="G131" s="17"/>
      <c r="H131" s="7">
        <f>N129</f>
        <v>0</v>
      </c>
    </row>
    <row r="132" spans="1:16" x14ac:dyDescent="0.25">
      <c r="E132" s="17" t="s">
        <v>16</v>
      </c>
      <c r="F132" s="17"/>
      <c r="G132" s="17"/>
      <c r="H132" s="7">
        <f>H130-O129</f>
        <v>20</v>
      </c>
    </row>
    <row r="133" spans="1:16" x14ac:dyDescent="0.25">
      <c r="E133" s="17" t="s">
        <v>18</v>
      </c>
      <c r="F133" s="17"/>
      <c r="G133" s="17"/>
      <c r="H133" s="7">
        <f>H130-P129-E32</f>
        <v>20</v>
      </c>
    </row>
    <row r="135" spans="1:16" ht="18.75" x14ac:dyDescent="0.3">
      <c r="A135" s="24" t="s">
        <v>38</v>
      </c>
      <c r="B135" s="25"/>
      <c r="C135" s="25"/>
      <c r="D135" s="25"/>
      <c r="E135" s="25"/>
      <c r="F135" s="25"/>
      <c r="G135" s="25"/>
      <c r="H135" s="25"/>
      <c r="I135" s="25"/>
      <c r="J135" s="25"/>
      <c r="K135" s="25"/>
    </row>
    <row r="136" spans="1:16" ht="5.25" customHeight="1" x14ac:dyDescent="0.25"/>
    <row r="137" spans="1:16" ht="25.5" x14ac:dyDescent="0.25">
      <c r="A137" s="3" t="s">
        <v>0</v>
      </c>
      <c r="B137" s="3" t="s">
        <v>1</v>
      </c>
      <c r="C137" s="26" t="s">
        <v>2</v>
      </c>
      <c r="D137" s="27" t="s">
        <v>2</v>
      </c>
      <c r="E137" s="3" t="s">
        <v>3</v>
      </c>
      <c r="F137" s="26" t="s">
        <v>4</v>
      </c>
      <c r="G137" s="27"/>
      <c r="H137" s="3" t="s">
        <v>5</v>
      </c>
      <c r="I137" s="4" t="s">
        <v>8</v>
      </c>
      <c r="J137" s="4" t="s">
        <v>11</v>
      </c>
      <c r="K137" s="4" t="s">
        <v>53</v>
      </c>
      <c r="M137" s="2"/>
      <c r="N137" s="2" t="s">
        <v>6</v>
      </c>
      <c r="O137" s="2" t="s">
        <v>8</v>
      </c>
      <c r="P137" s="2" t="s">
        <v>53</v>
      </c>
    </row>
    <row r="138" spans="1:16" x14ac:dyDescent="0.25">
      <c r="A138" s="8"/>
      <c r="B138" s="9"/>
      <c r="C138" s="21"/>
      <c r="D138" s="22"/>
      <c r="E138" s="8"/>
      <c r="F138" s="21"/>
      <c r="G138" s="22"/>
      <c r="H138" s="8"/>
      <c r="I138" s="8"/>
      <c r="J138" s="8"/>
      <c r="K138" s="8"/>
      <c r="N138">
        <f>IF($J138="Experiential",$H138,0)</f>
        <v>0</v>
      </c>
      <c r="O138">
        <f>IF($I138="Yes",$H138,0)</f>
        <v>0</v>
      </c>
      <c r="P138">
        <f>IF($K138="Yes",$H138,0)</f>
        <v>0</v>
      </c>
    </row>
    <row r="139" spans="1:16" x14ac:dyDescent="0.25">
      <c r="A139" s="8"/>
      <c r="B139" s="9"/>
      <c r="C139" s="21"/>
      <c r="D139" s="22"/>
      <c r="E139" s="8"/>
      <c r="F139" s="21"/>
      <c r="G139" s="22"/>
      <c r="H139" s="8"/>
      <c r="I139" s="8"/>
      <c r="J139" s="8"/>
      <c r="K139" s="8"/>
      <c r="N139">
        <f>IF($J139="Experiential",$H139,0)</f>
        <v>0</v>
      </c>
      <c r="O139">
        <f>IF($I139="Yes",$H139,0)</f>
        <v>0</v>
      </c>
      <c r="P139">
        <f t="shared" ref="P139:P143" si="18">IF($K139="Yes",$H139,0)</f>
        <v>0</v>
      </c>
    </row>
    <row r="140" spans="1:16" x14ac:dyDescent="0.25">
      <c r="A140" s="8"/>
      <c r="B140" s="9"/>
      <c r="C140" s="21"/>
      <c r="D140" s="22"/>
      <c r="E140" s="8"/>
      <c r="F140" s="21"/>
      <c r="G140" s="22"/>
      <c r="H140" s="8"/>
      <c r="I140" s="8"/>
      <c r="J140" s="8"/>
      <c r="K140" s="8"/>
      <c r="N140">
        <f>IF($J140="Experiential",$H140,0)</f>
        <v>0</v>
      </c>
      <c r="O140">
        <f>IF($I140="Yes",$H140,0)</f>
        <v>0</v>
      </c>
      <c r="P140">
        <f t="shared" si="18"/>
        <v>0</v>
      </c>
    </row>
    <row r="141" spans="1:16" x14ac:dyDescent="0.25">
      <c r="A141" s="8"/>
      <c r="B141" s="9"/>
      <c r="C141" s="21"/>
      <c r="D141" s="22"/>
      <c r="E141" s="8"/>
      <c r="F141" s="21"/>
      <c r="G141" s="22"/>
      <c r="H141" s="8"/>
      <c r="I141" s="8"/>
      <c r="J141" s="8"/>
      <c r="K141" s="8"/>
      <c r="N141">
        <f>IF($J141="Experiential",$H141,0)</f>
        <v>0</v>
      </c>
      <c r="O141">
        <f>IF($I141="Yes",$H141,0)</f>
        <v>0</v>
      </c>
      <c r="P141">
        <f t="shared" si="18"/>
        <v>0</v>
      </c>
    </row>
    <row r="142" spans="1:16" x14ac:dyDescent="0.25">
      <c r="A142" s="8"/>
      <c r="B142" s="9"/>
      <c r="C142" s="21"/>
      <c r="D142" s="22"/>
      <c r="E142" s="8"/>
      <c r="F142" s="21"/>
      <c r="G142" s="22"/>
      <c r="H142" s="8"/>
      <c r="I142" s="8"/>
      <c r="J142" s="8"/>
      <c r="K142" s="8"/>
      <c r="N142">
        <f t="shared" ref="N142:N143" si="19">IF($J142="Experiential",$H142,0)</f>
        <v>0</v>
      </c>
      <c r="O142">
        <f t="shared" ref="O142:O143" si="20">IF($I142="Yes",$H142,0)</f>
        <v>0</v>
      </c>
      <c r="P142">
        <f t="shared" si="18"/>
        <v>0</v>
      </c>
    </row>
    <row r="143" spans="1:16" x14ac:dyDescent="0.25">
      <c r="A143" s="8"/>
      <c r="B143" s="9"/>
      <c r="C143" s="21"/>
      <c r="D143" s="22"/>
      <c r="E143" s="8"/>
      <c r="F143" s="21"/>
      <c r="G143" s="22"/>
      <c r="H143" s="8"/>
      <c r="I143" s="8"/>
      <c r="J143" s="8"/>
      <c r="K143" s="8"/>
      <c r="N143">
        <f t="shared" si="19"/>
        <v>0</v>
      </c>
      <c r="O143">
        <f t="shared" si="20"/>
        <v>0</v>
      </c>
      <c r="P143">
        <f t="shared" si="18"/>
        <v>0</v>
      </c>
    </row>
    <row r="144" spans="1:16" ht="4.5" customHeight="1" x14ac:dyDescent="0.25">
      <c r="H144"/>
      <c r="I144"/>
      <c r="J144"/>
      <c r="K144"/>
    </row>
    <row r="145" spans="1:16" x14ac:dyDescent="0.25">
      <c r="E145" s="23" t="s">
        <v>39</v>
      </c>
      <c r="F145" s="23"/>
      <c r="G145" s="23"/>
      <c r="H145" s="5">
        <f>SUM(H138:H143)</f>
        <v>0</v>
      </c>
      <c r="N145">
        <f>SUM(N138:N143)+N129</f>
        <v>0</v>
      </c>
      <c r="O145">
        <f>SUM(O138:O143)+O129</f>
        <v>0</v>
      </c>
      <c r="P145">
        <f>SUM(P138:P143)+P129</f>
        <v>0</v>
      </c>
    </row>
    <row r="146" spans="1:16" ht="15.75" x14ac:dyDescent="0.25">
      <c r="E146" s="16" t="s">
        <v>17</v>
      </c>
      <c r="F146" s="16"/>
      <c r="G146" s="16"/>
      <c r="H146" s="6">
        <f>$E$30+$H$42+$H$59+$H$71+$H$87+$H$101+$H$117+$H$129+$H$145</f>
        <v>20</v>
      </c>
    </row>
    <row r="147" spans="1:16" x14ac:dyDescent="0.25">
      <c r="E147" s="17" t="s">
        <v>13</v>
      </c>
      <c r="F147" s="17"/>
      <c r="G147" s="17"/>
      <c r="H147" s="7">
        <f>N145</f>
        <v>0</v>
      </c>
    </row>
    <row r="148" spans="1:16" x14ac:dyDescent="0.25">
      <c r="E148" s="17" t="s">
        <v>16</v>
      </c>
      <c r="F148" s="17"/>
      <c r="G148" s="17"/>
      <c r="H148" s="7">
        <f>H146-O145</f>
        <v>20</v>
      </c>
    </row>
    <row r="149" spans="1:16" x14ac:dyDescent="0.25">
      <c r="E149" s="17" t="s">
        <v>18</v>
      </c>
      <c r="F149" s="17"/>
      <c r="G149" s="17"/>
      <c r="H149" s="7">
        <f>H146-P145-E32</f>
        <v>20</v>
      </c>
    </row>
    <row r="150" spans="1:16" x14ac:dyDescent="0.25">
      <c r="E150" s="1"/>
      <c r="F150" s="1"/>
      <c r="G150" s="1"/>
    </row>
    <row r="151" spans="1:16" ht="18.75" x14ac:dyDescent="0.3">
      <c r="A151" s="28" t="s">
        <v>40</v>
      </c>
      <c r="B151" s="29"/>
      <c r="C151" s="29"/>
      <c r="D151" s="29"/>
      <c r="E151" s="29"/>
      <c r="F151" s="29"/>
      <c r="G151" s="29"/>
      <c r="H151" s="29"/>
      <c r="I151" s="29"/>
      <c r="J151" s="29"/>
      <c r="K151" s="29"/>
    </row>
    <row r="152" spans="1:16" ht="5.25" customHeight="1" x14ac:dyDescent="0.25"/>
    <row r="153" spans="1:16" s="2" customFormat="1" ht="25.5" x14ac:dyDescent="0.25">
      <c r="A153" s="3" t="s">
        <v>0</v>
      </c>
      <c r="B153" s="3" t="s">
        <v>1</v>
      </c>
      <c r="C153" s="26" t="s">
        <v>2</v>
      </c>
      <c r="D153" s="27" t="s">
        <v>2</v>
      </c>
      <c r="E153" s="3" t="s">
        <v>3</v>
      </c>
      <c r="F153" s="26" t="s">
        <v>4</v>
      </c>
      <c r="G153" s="27" t="s">
        <v>4</v>
      </c>
      <c r="H153" s="3" t="s">
        <v>5</v>
      </c>
      <c r="I153" s="4" t="s">
        <v>8</v>
      </c>
      <c r="J153" s="4" t="s">
        <v>11</v>
      </c>
      <c r="K153" s="4" t="s">
        <v>53</v>
      </c>
      <c r="N153" s="2" t="s">
        <v>6</v>
      </c>
      <c r="O153" s="2" t="s">
        <v>8</v>
      </c>
      <c r="P153" s="2" t="s">
        <v>53</v>
      </c>
    </row>
    <row r="154" spans="1:16" x14ac:dyDescent="0.25">
      <c r="A154" s="8"/>
      <c r="B154" s="9"/>
      <c r="C154" s="21"/>
      <c r="D154" s="22"/>
      <c r="E154" s="8"/>
      <c r="F154" s="21"/>
      <c r="G154" s="22"/>
      <c r="H154" s="8"/>
      <c r="I154" s="8"/>
      <c r="J154" s="8"/>
      <c r="K154" s="8"/>
      <c r="N154">
        <f t="shared" ref="N154:N157" si="21">IF($J154="Experiential",$H154,0)</f>
        <v>0</v>
      </c>
      <c r="O154">
        <f t="shared" ref="O154:O157" si="22">IF($I154="Yes",$H154,0)</f>
        <v>0</v>
      </c>
      <c r="P154">
        <f>IF($K154="Yes",$H154,0)</f>
        <v>0</v>
      </c>
    </row>
    <row r="155" spans="1:16" x14ac:dyDescent="0.25">
      <c r="A155" s="8"/>
      <c r="B155" s="9"/>
      <c r="C155" s="21"/>
      <c r="D155" s="22"/>
      <c r="E155" s="8"/>
      <c r="F155" s="21"/>
      <c r="G155" s="22"/>
      <c r="H155" s="8"/>
      <c r="I155" s="8"/>
      <c r="J155" s="8"/>
      <c r="K155" s="8"/>
      <c r="N155">
        <f t="shared" si="21"/>
        <v>0</v>
      </c>
      <c r="O155">
        <f t="shared" si="22"/>
        <v>0</v>
      </c>
      <c r="P155">
        <f t="shared" ref="P155:P157" si="23">IF($K155="Yes",$H155,0)</f>
        <v>0</v>
      </c>
    </row>
    <row r="156" spans="1:16" x14ac:dyDescent="0.25">
      <c r="A156" s="8"/>
      <c r="B156" s="9"/>
      <c r="C156" s="21"/>
      <c r="D156" s="22"/>
      <c r="E156" s="8"/>
      <c r="F156" s="21"/>
      <c r="G156" s="22"/>
      <c r="H156" s="8"/>
      <c r="I156" s="8"/>
      <c r="J156" s="8"/>
      <c r="K156" s="8"/>
      <c r="N156">
        <f t="shared" si="21"/>
        <v>0</v>
      </c>
      <c r="O156">
        <f t="shared" si="22"/>
        <v>0</v>
      </c>
      <c r="P156">
        <f t="shared" si="23"/>
        <v>0</v>
      </c>
    </row>
    <row r="157" spans="1:16" x14ac:dyDescent="0.25">
      <c r="A157" s="8"/>
      <c r="B157" s="9"/>
      <c r="C157" s="21"/>
      <c r="D157" s="22"/>
      <c r="E157" s="8"/>
      <c r="F157" s="21"/>
      <c r="G157" s="22"/>
      <c r="H157" s="8"/>
      <c r="I157" s="8"/>
      <c r="J157" s="8"/>
      <c r="K157" s="8"/>
      <c r="N157">
        <f t="shared" si="21"/>
        <v>0</v>
      </c>
      <c r="O157">
        <f t="shared" si="22"/>
        <v>0</v>
      </c>
      <c r="P157">
        <f t="shared" si="23"/>
        <v>0</v>
      </c>
    </row>
    <row r="158" spans="1:16" ht="4.5" customHeight="1" x14ac:dyDescent="0.25">
      <c r="H158"/>
      <c r="I158"/>
      <c r="J158"/>
      <c r="K158"/>
    </row>
    <row r="159" spans="1:16" x14ac:dyDescent="0.25">
      <c r="E159" s="23" t="s">
        <v>41</v>
      </c>
      <c r="F159" s="23"/>
      <c r="G159" s="23"/>
      <c r="H159" s="5">
        <f>SUM(H154:H157)</f>
        <v>0</v>
      </c>
      <c r="N159">
        <f>SUM(N154:N157)+N145</f>
        <v>0</v>
      </c>
      <c r="O159">
        <f>SUM(O154:O157)+O145</f>
        <v>0</v>
      </c>
      <c r="P159">
        <f>SUM(P154:P157)+P145</f>
        <v>0</v>
      </c>
    </row>
    <row r="160" spans="1:16" ht="15.75" x14ac:dyDescent="0.25">
      <c r="E160" s="16" t="s">
        <v>17</v>
      </c>
      <c r="F160" s="16"/>
      <c r="G160" s="16"/>
      <c r="H160" s="6">
        <f>$E$30+$H$42+$H$59+$H$71+$H$87+$H$101+$H$117+$H$129+$H$145+$H$159</f>
        <v>20</v>
      </c>
    </row>
    <row r="161" spans="1:16" x14ac:dyDescent="0.25">
      <c r="E161" s="17" t="s">
        <v>13</v>
      </c>
      <c r="F161" s="17"/>
      <c r="G161" s="17"/>
      <c r="H161" s="7">
        <f>N159</f>
        <v>0</v>
      </c>
    </row>
    <row r="162" spans="1:16" x14ac:dyDescent="0.25">
      <c r="E162" s="17" t="s">
        <v>16</v>
      </c>
      <c r="F162" s="17"/>
      <c r="G162" s="17"/>
      <c r="H162" s="7">
        <f>H160-O159</f>
        <v>20</v>
      </c>
    </row>
    <row r="163" spans="1:16" x14ac:dyDescent="0.25">
      <c r="E163" s="17" t="s">
        <v>18</v>
      </c>
      <c r="F163" s="17"/>
      <c r="G163" s="17"/>
      <c r="H163" s="7">
        <f>H160-P159-E32</f>
        <v>20</v>
      </c>
    </row>
    <row r="165" spans="1:16" ht="18.75" x14ac:dyDescent="0.3">
      <c r="A165" s="24" t="s">
        <v>42</v>
      </c>
      <c r="B165" s="25"/>
      <c r="C165" s="25"/>
      <c r="D165" s="25"/>
      <c r="E165" s="25"/>
      <c r="F165" s="25"/>
      <c r="G165" s="25"/>
      <c r="H165" s="25"/>
      <c r="I165" s="25"/>
      <c r="J165" s="25"/>
      <c r="K165" s="25"/>
    </row>
    <row r="166" spans="1:16" ht="5.25" customHeight="1" x14ac:dyDescent="0.25"/>
    <row r="167" spans="1:16" ht="25.5" x14ac:dyDescent="0.25">
      <c r="A167" s="3" t="s">
        <v>0</v>
      </c>
      <c r="B167" s="3" t="s">
        <v>1</v>
      </c>
      <c r="C167" s="26" t="s">
        <v>2</v>
      </c>
      <c r="D167" s="27" t="s">
        <v>2</v>
      </c>
      <c r="E167" s="3" t="s">
        <v>3</v>
      </c>
      <c r="F167" s="26" t="s">
        <v>4</v>
      </c>
      <c r="G167" s="27" t="s">
        <v>4</v>
      </c>
      <c r="H167" s="3" t="s">
        <v>5</v>
      </c>
      <c r="I167" s="4" t="s">
        <v>8</v>
      </c>
      <c r="J167" s="4" t="s">
        <v>11</v>
      </c>
      <c r="K167" s="4" t="s">
        <v>53</v>
      </c>
      <c r="M167" s="2"/>
      <c r="N167" s="2" t="s">
        <v>6</v>
      </c>
      <c r="O167" s="2" t="s">
        <v>8</v>
      </c>
      <c r="P167" s="2" t="s">
        <v>53</v>
      </c>
    </row>
    <row r="168" spans="1:16" x14ac:dyDescent="0.25">
      <c r="A168" s="8"/>
      <c r="B168" s="9"/>
      <c r="C168" s="21"/>
      <c r="D168" s="22"/>
      <c r="E168" s="8"/>
      <c r="F168" s="21"/>
      <c r="G168" s="22"/>
      <c r="H168" s="8"/>
      <c r="I168" s="8"/>
      <c r="J168" s="8"/>
      <c r="K168" s="8"/>
      <c r="N168">
        <f>IF($J168="Experiential",$H168,0)</f>
        <v>0</v>
      </c>
      <c r="O168">
        <f>IF($I168="Yes",$H168,0)</f>
        <v>0</v>
      </c>
      <c r="P168">
        <f>IF($K168="Yes",$H168,0)</f>
        <v>0</v>
      </c>
    </row>
    <row r="169" spans="1:16" x14ac:dyDescent="0.25">
      <c r="A169" s="8"/>
      <c r="B169" s="9"/>
      <c r="C169" s="21"/>
      <c r="D169" s="22"/>
      <c r="E169" s="8"/>
      <c r="F169" s="21"/>
      <c r="G169" s="22"/>
      <c r="H169" s="8"/>
      <c r="I169" s="8"/>
      <c r="J169" s="8"/>
      <c r="K169" s="8"/>
      <c r="N169">
        <f>IF($J169="Experiential",$H169,0)</f>
        <v>0</v>
      </c>
      <c r="O169">
        <f>IF($I169="Yes",$H169,0)</f>
        <v>0</v>
      </c>
      <c r="P169">
        <f t="shared" ref="P169:P173" si="24">IF($K169="Yes",$H169,0)</f>
        <v>0</v>
      </c>
    </row>
    <row r="170" spans="1:16" x14ac:dyDescent="0.25">
      <c r="A170" s="8"/>
      <c r="B170" s="9"/>
      <c r="C170" s="21"/>
      <c r="D170" s="22"/>
      <c r="E170" s="8"/>
      <c r="F170" s="21"/>
      <c r="G170" s="22"/>
      <c r="H170" s="8"/>
      <c r="I170" s="8"/>
      <c r="J170" s="8"/>
      <c r="K170" s="8"/>
      <c r="N170">
        <f>IF($J170="Experiential",$H170,0)</f>
        <v>0</v>
      </c>
      <c r="O170">
        <f>IF($I170="Yes",$H170,0)</f>
        <v>0</v>
      </c>
      <c r="P170">
        <f t="shared" si="24"/>
        <v>0</v>
      </c>
    </row>
    <row r="171" spans="1:16" x14ac:dyDescent="0.25">
      <c r="A171" s="8"/>
      <c r="B171" s="9"/>
      <c r="C171" s="21"/>
      <c r="D171" s="22"/>
      <c r="E171" s="8"/>
      <c r="F171" s="21"/>
      <c r="G171" s="22"/>
      <c r="H171" s="8"/>
      <c r="I171" s="8"/>
      <c r="J171" s="8"/>
      <c r="K171" s="8"/>
      <c r="N171">
        <f>IF($J171="Experiential",$H171,0)</f>
        <v>0</v>
      </c>
      <c r="O171">
        <f>IF($I171="Yes",$H171,0)</f>
        <v>0</v>
      </c>
      <c r="P171">
        <f t="shared" si="24"/>
        <v>0</v>
      </c>
    </row>
    <row r="172" spans="1:16" x14ac:dyDescent="0.25">
      <c r="A172" s="8"/>
      <c r="B172" s="9"/>
      <c r="C172" s="21"/>
      <c r="D172" s="22"/>
      <c r="E172" s="8"/>
      <c r="F172" s="21"/>
      <c r="G172" s="22"/>
      <c r="H172" s="8"/>
      <c r="I172" s="8"/>
      <c r="J172" s="8"/>
      <c r="K172" s="8"/>
      <c r="N172">
        <f t="shared" ref="N172:N173" si="25">IF($J172="Experiential",$H172,0)</f>
        <v>0</v>
      </c>
      <c r="O172">
        <f t="shared" ref="O172:O173" si="26">IF($I172="Yes",$H172,0)</f>
        <v>0</v>
      </c>
      <c r="P172">
        <f t="shared" si="24"/>
        <v>0</v>
      </c>
    </row>
    <row r="173" spans="1:16" x14ac:dyDescent="0.25">
      <c r="A173" s="8"/>
      <c r="B173" s="9"/>
      <c r="C173" s="21"/>
      <c r="D173" s="22"/>
      <c r="E173" s="8"/>
      <c r="F173" s="21"/>
      <c r="G173" s="22"/>
      <c r="H173" s="8"/>
      <c r="I173" s="8"/>
      <c r="J173" s="8"/>
      <c r="K173" s="8"/>
      <c r="N173">
        <f t="shared" si="25"/>
        <v>0</v>
      </c>
      <c r="O173">
        <f t="shared" si="26"/>
        <v>0</v>
      </c>
      <c r="P173">
        <f t="shared" si="24"/>
        <v>0</v>
      </c>
    </row>
    <row r="174" spans="1:16" ht="4.5" customHeight="1" x14ac:dyDescent="0.25">
      <c r="H174"/>
      <c r="I174"/>
      <c r="J174"/>
      <c r="K174"/>
    </row>
    <row r="175" spans="1:16" x14ac:dyDescent="0.25">
      <c r="E175" s="23" t="s">
        <v>43</v>
      </c>
      <c r="F175" s="23"/>
      <c r="G175" s="23"/>
      <c r="H175" s="5">
        <f>SUM(H168:H173)</f>
        <v>0</v>
      </c>
      <c r="N175">
        <f>SUM(N168:N173)+N159</f>
        <v>0</v>
      </c>
      <c r="O175">
        <f>SUM(O168:O173)+O159</f>
        <v>0</v>
      </c>
      <c r="P175">
        <f>SUM(P168:P173)+P159</f>
        <v>0</v>
      </c>
    </row>
    <row r="176" spans="1:16" ht="15.75" x14ac:dyDescent="0.25">
      <c r="E176" s="16" t="s">
        <v>17</v>
      </c>
      <c r="F176" s="16"/>
      <c r="G176" s="16"/>
      <c r="H176" s="6">
        <f>$E$30+$H$42+$H$59+$H$71+$H$87+$H$101+$H$117+$H$129+$H$145+$H$159+$H$175</f>
        <v>20</v>
      </c>
    </row>
    <row r="177" spans="1:16" x14ac:dyDescent="0.25">
      <c r="E177" s="17" t="s">
        <v>13</v>
      </c>
      <c r="F177" s="17"/>
      <c r="G177" s="17"/>
      <c r="H177" s="7">
        <f>N175</f>
        <v>0</v>
      </c>
    </row>
    <row r="178" spans="1:16" x14ac:dyDescent="0.25">
      <c r="E178" s="17" t="s">
        <v>16</v>
      </c>
      <c r="F178" s="17"/>
      <c r="G178" s="17"/>
      <c r="H178" s="7">
        <f>H176-O175</f>
        <v>20</v>
      </c>
    </row>
    <row r="179" spans="1:16" x14ac:dyDescent="0.25">
      <c r="E179" s="17" t="s">
        <v>18</v>
      </c>
      <c r="F179" s="17"/>
      <c r="G179" s="17"/>
      <c r="H179" s="7">
        <f>H176-P175-E32</f>
        <v>20</v>
      </c>
    </row>
    <row r="180" spans="1:16" x14ac:dyDescent="0.25">
      <c r="E180" s="1"/>
      <c r="F180" s="1"/>
      <c r="G180" s="1"/>
    </row>
    <row r="181" spans="1:16" ht="18.75" x14ac:dyDescent="0.3">
      <c r="A181" s="28" t="s">
        <v>44</v>
      </c>
      <c r="B181" s="29"/>
      <c r="C181" s="29"/>
      <c r="D181" s="29"/>
      <c r="E181" s="29"/>
      <c r="F181" s="29"/>
      <c r="G181" s="29"/>
      <c r="H181" s="29"/>
      <c r="I181" s="29"/>
      <c r="J181" s="29"/>
      <c r="K181" s="29"/>
    </row>
    <row r="182" spans="1:16" ht="5.25" customHeight="1" x14ac:dyDescent="0.25"/>
    <row r="183" spans="1:16" s="2" customFormat="1" ht="25.5" x14ac:dyDescent="0.25">
      <c r="A183" s="3" t="s">
        <v>0</v>
      </c>
      <c r="B183" s="3" t="s">
        <v>1</v>
      </c>
      <c r="C183" s="26" t="s">
        <v>2</v>
      </c>
      <c r="D183" s="27"/>
      <c r="E183" s="3" t="s">
        <v>3</v>
      </c>
      <c r="F183" s="26" t="s">
        <v>4</v>
      </c>
      <c r="G183" s="27"/>
      <c r="H183" s="3" t="s">
        <v>5</v>
      </c>
      <c r="I183" s="4" t="s">
        <v>8</v>
      </c>
      <c r="J183" s="4" t="s">
        <v>11</v>
      </c>
      <c r="K183" s="4" t="s">
        <v>53</v>
      </c>
      <c r="N183" s="2" t="s">
        <v>6</v>
      </c>
      <c r="O183" s="2" t="s">
        <v>8</v>
      </c>
      <c r="P183" s="2" t="s">
        <v>53</v>
      </c>
    </row>
    <row r="184" spans="1:16" x14ac:dyDescent="0.25">
      <c r="A184" s="8"/>
      <c r="B184" s="9"/>
      <c r="C184" s="21"/>
      <c r="D184" s="22"/>
      <c r="E184" s="8"/>
      <c r="F184" s="21"/>
      <c r="G184" s="22"/>
      <c r="H184" s="8"/>
      <c r="I184" s="8"/>
      <c r="J184" s="8"/>
      <c r="K184" s="8"/>
      <c r="N184">
        <f>IF($J184="Experiential",$H184,0)</f>
        <v>0</v>
      </c>
      <c r="O184">
        <f>IF($I184="Yes",$H184,0)</f>
        <v>0</v>
      </c>
      <c r="P184">
        <f>IF($K184="Yes",$H184,0)</f>
        <v>0</v>
      </c>
    </row>
    <row r="185" spans="1:16" x14ac:dyDescent="0.25">
      <c r="A185" s="8"/>
      <c r="B185" s="9"/>
      <c r="C185" s="21"/>
      <c r="D185" s="22"/>
      <c r="E185" s="8"/>
      <c r="F185" s="21"/>
      <c r="G185" s="22"/>
      <c r="H185" s="8"/>
      <c r="I185" s="8"/>
      <c r="J185" s="8"/>
      <c r="K185" s="8"/>
      <c r="N185">
        <f>IF($J185="Experiential",$H185,0)</f>
        <v>0</v>
      </c>
      <c r="O185">
        <f>IF($I185="Yes",$H185,0)</f>
        <v>0</v>
      </c>
      <c r="P185">
        <f t="shared" ref="P185" si="27">IF($K185="Yes",$H185,0)</f>
        <v>0</v>
      </c>
    </row>
    <row r="186" spans="1:16" ht="4.5" customHeight="1" x14ac:dyDescent="0.25">
      <c r="H186"/>
      <c r="I186"/>
      <c r="J186"/>
      <c r="K186"/>
    </row>
    <row r="187" spans="1:16" x14ac:dyDescent="0.25">
      <c r="E187" s="23" t="s">
        <v>45</v>
      </c>
      <c r="F187" s="23"/>
      <c r="G187" s="23"/>
      <c r="H187" s="5">
        <f>SUM(H184:H185)</f>
        <v>0</v>
      </c>
      <c r="N187">
        <f>SUM(N184:N185)+N175</f>
        <v>0</v>
      </c>
      <c r="O187">
        <f t="shared" ref="O187:P187" si="28">SUM(O184:O185)+O175</f>
        <v>0</v>
      </c>
      <c r="P187">
        <f t="shared" si="28"/>
        <v>0</v>
      </c>
    </row>
    <row r="188" spans="1:16" ht="15.75" x14ac:dyDescent="0.25">
      <c r="E188" s="16" t="s">
        <v>17</v>
      </c>
      <c r="F188" s="16"/>
      <c r="G188" s="16"/>
      <c r="H188" s="6">
        <f>$E$30+$H$42+$H$59+$H$71+$H$87+$H$101+$H$117+$H$129+$H$145+$H$159+$H$175+$H$187</f>
        <v>20</v>
      </c>
    </row>
    <row r="189" spans="1:16" x14ac:dyDescent="0.25">
      <c r="E189" s="17" t="s">
        <v>13</v>
      </c>
      <c r="F189" s="17"/>
      <c r="G189" s="17"/>
      <c r="H189" s="7">
        <f>N187</f>
        <v>0</v>
      </c>
    </row>
    <row r="190" spans="1:16" x14ac:dyDescent="0.25">
      <c r="E190" s="17" t="s">
        <v>16</v>
      </c>
      <c r="F190" s="17"/>
      <c r="G190" s="17"/>
      <c r="H190" s="7">
        <f>H188-O187</f>
        <v>20</v>
      </c>
    </row>
    <row r="191" spans="1:16" x14ac:dyDescent="0.25">
      <c r="E191" s="17" t="s">
        <v>18</v>
      </c>
      <c r="F191" s="17"/>
      <c r="G191" s="17"/>
      <c r="H191" s="7">
        <f>H188-P187-E32</f>
        <v>20</v>
      </c>
    </row>
    <row r="193" spans="1:16" ht="18.75" x14ac:dyDescent="0.3">
      <c r="A193" s="24" t="s">
        <v>46</v>
      </c>
      <c r="B193" s="25"/>
      <c r="C193" s="25"/>
      <c r="D193" s="25"/>
      <c r="E193" s="25"/>
      <c r="F193" s="25"/>
      <c r="G193" s="25"/>
      <c r="H193" s="25"/>
      <c r="I193" s="25"/>
      <c r="J193" s="25"/>
      <c r="K193" s="25"/>
    </row>
    <row r="194" spans="1:16" ht="5.25" customHeight="1" x14ac:dyDescent="0.25"/>
    <row r="195" spans="1:16" ht="25.5" x14ac:dyDescent="0.25">
      <c r="A195" s="3" t="s">
        <v>0</v>
      </c>
      <c r="B195" s="3" t="s">
        <v>1</v>
      </c>
      <c r="C195" s="26" t="s">
        <v>2</v>
      </c>
      <c r="D195" s="27" t="s">
        <v>2</v>
      </c>
      <c r="E195" s="3" t="s">
        <v>3</v>
      </c>
      <c r="F195" s="26" t="s">
        <v>4</v>
      </c>
      <c r="G195" s="27"/>
      <c r="H195" s="3" t="s">
        <v>5</v>
      </c>
      <c r="I195" s="4" t="s">
        <v>8</v>
      </c>
      <c r="J195" s="4" t="s">
        <v>11</v>
      </c>
      <c r="K195" s="4" t="s">
        <v>53</v>
      </c>
      <c r="M195" s="2"/>
      <c r="N195" s="2" t="s">
        <v>6</v>
      </c>
      <c r="O195" s="2" t="s">
        <v>8</v>
      </c>
      <c r="P195" s="2" t="s">
        <v>53</v>
      </c>
    </row>
    <row r="196" spans="1:16" x14ac:dyDescent="0.25">
      <c r="A196" s="8"/>
      <c r="B196" s="9"/>
      <c r="C196" s="21"/>
      <c r="D196" s="22"/>
      <c r="E196" s="8"/>
      <c r="F196" s="21"/>
      <c r="G196" s="22"/>
      <c r="H196" s="8"/>
      <c r="I196" s="8"/>
      <c r="J196" s="8"/>
      <c r="K196" s="8"/>
      <c r="N196">
        <f>IF($J196="Experiential",$H196,0)</f>
        <v>0</v>
      </c>
      <c r="O196">
        <f>IF($I196="Yes",$H196,0)</f>
        <v>0</v>
      </c>
      <c r="P196">
        <f>IF($K196="Yes",$H196,0)</f>
        <v>0</v>
      </c>
    </row>
    <row r="197" spans="1:16" x14ac:dyDescent="0.25">
      <c r="A197" s="8"/>
      <c r="B197" s="9"/>
      <c r="C197" s="21"/>
      <c r="D197" s="22"/>
      <c r="E197" s="8"/>
      <c r="F197" s="21"/>
      <c r="G197" s="22"/>
      <c r="H197" s="8"/>
      <c r="I197" s="8"/>
      <c r="J197" s="8"/>
      <c r="K197" s="8"/>
      <c r="N197">
        <f>IF($J197="Experiential",$H197,0)</f>
        <v>0</v>
      </c>
      <c r="O197">
        <f>IF($I197="Yes",$H197,0)</f>
        <v>0</v>
      </c>
      <c r="P197">
        <f t="shared" ref="P197:P201" si="29">IF($K197="Yes",$H197,0)</f>
        <v>0</v>
      </c>
    </row>
    <row r="198" spans="1:16" x14ac:dyDescent="0.25">
      <c r="A198" s="8"/>
      <c r="B198" s="9"/>
      <c r="C198" s="21"/>
      <c r="D198" s="22"/>
      <c r="E198" s="8"/>
      <c r="F198" s="21"/>
      <c r="G198" s="22"/>
      <c r="H198" s="8"/>
      <c r="I198" s="8"/>
      <c r="J198" s="8"/>
      <c r="K198" s="8"/>
      <c r="N198">
        <f>IF($J198="Experiential",$H198,0)</f>
        <v>0</v>
      </c>
      <c r="O198">
        <f>IF($I198="Yes",$H198,0)</f>
        <v>0</v>
      </c>
      <c r="P198">
        <f t="shared" si="29"/>
        <v>0</v>
      </c>
    </row>
    <row r="199" spans="1:16" x14ac:dyDescent="0.25">
      <c r="A199" s="8"/>
      <c r="B199" s="9"/>
      <c r="C199" s="21"/>
      <c r="D199" s="22"/>
      <c r="E199" s="8"/>
      <c r="F199" s="21"/>
      <c r="G199" s="22"/>
      <c r="H199" s="8"/>
      <c r="I199" s="8"/>
      <c r="J199" s="8"/>
      <c r="K199" s="8"/>
      <c r="N199">
        <f>IF($J199="Experiential",$H199,0)</f>
        <v>0</v>
      </c>
      <c r="O199">
        <f>IF($I199="Yes",$H199,0)</f>
        <v>0</v>
      </c>
      <c r="P199">
        <f t="shared" si="29"/>
        <v>0</v>
      </c>
    </row>
    <row r="200" spans="1:16" x14ac:dyDescent="0.25">
      <c r="A200" s="8"/>
      <c r="B200" s="9"/>
      <c r="C200" s="21"/>
      <c r="D200" s="22"/>
      <c r="E200" s="8"/>
      <c r="F200" s="21"/>
      <c r="G200" s="22"/>
      <c r="H200" s="8"/>
      <c r="I200" s="8"/>
      <c r="J200" s="8"/>
      <c r="K200" s="8"/>
      <c r="N200">
        <f t="shared" ref="N200:N201" si="30">IF($J200="Experiential",$H200,0)</f>
        <v>0</v>
      </c>
      <c r="O200">
        <f t="shared" ref="O200:O201" si="31">IF($I200="Yes",$H200,0)</f>
        <v>0</v>
      </c>
      <c r="P200">
        <f t="shared" si="29"/>
        <v>0</v>
      </c>
    </row>
    <row r="201" spans="1:16" x14ac:dyDescent="0.25">
      <c r="A201" s="8"/>
      <c r="B201" s="9"/>
      <c r="C201" s="21"/>
      <c r="D201" s="22"/>
      <c r="E201" s="8"/>
      <c r="F201" s="21"/>
      <c r="G201" s="22"/>
      <c r="H201" s="8"/>
      <c r="I201" s="8"/>
      <c r="J201" s="8"/>
      <c r="K201" s="8"/>
      <c r="N201">
        <f t="shared" si="30"/>
        <v>0</v>
      </c>
      <c r="O201">
        <f t="shared" si="31"/>
        <v>0</v>
      </c>
      <c r="P201">
        <f t="shared" si="29"/>
        <v>0</v>
      </c>
    </row>
    <row r="202" spans="1:16" ht="4.5" customHeight="1" x14ac:dyDescent="0.25">
      <c r="H202"/>
      <c r="I202"/>
      <c r="J202"/>
      <c r="K202"/>
    </row>
    <row r="203" spans="1:16" x14ac:dyDescent="0.25">
      <c r="E203" s="23" t="s">
        <v>52</v>
      </c>
      <c r="F203" s="23"/>
      <c r="G203" s="23"/>
      <c r="H203" s="5">
        <f>SUM(H196:H201)</f>
        <v>0</v>
      </c>
      <c r="N203">
        <f>SUM(N196:N201)+N187</f>
        <v>0</v>
      </c>
      <c r="O203">
        <f>SUM(O196:O201)+O187</f>
        <v>0</v>
      </c>
      <c r="P203">
        <f>SUM(P196:P201)+P187</f>
        <v>0</v>
      </c>
    </row>
    <row r="204" spans="1:16" ht="15.75" x14ac:dyDescent="0.25">
      <c r="E204" s="16" t="s">
        <v>17</v>
      </c>
      <c r="F204" s="16"/>
      <c r="G204" s="16"/>
      <c r="H204" s="6">
        <f>$E$30+$H$42+$H$59+$H$71+$H$87+$H$101+$H$117+$H$129+$H$145+$H$159+$H$175+$H$187+$H$203</f>
        <v>20</v>
      </c>
    </row>
    <row r="205" spans="1:16" x14ac:dyDescent="0.25">
      <c r="E205" s="17" t="s">
        <v>13</v>
      </c>
      <c r="F205" s="17"/>
      <c r="G205" s="17"/>
      <c r="H205" s="7">
        <f>N203</f>
        <v>0</v>
      </c>
    </row>
    <row r="206" spans="1:16" x14ac:dyDescent="0.25">
      <c r="E206" s="17" t="s">
        <v>16</v>
      </c>
      <c r="F206" s="17"/>
      <c r="G206" s="17"/>
      <c r="H206" s="7">
        <f>H204-O203</f>
        <v>20</v>
      </c>
    </row>
    <row r="207" spans="1:16" x14ac:dyDescent="0.25">
      <c r="E207" s="17" t="s">
        <v>18</v>
      </c>
      <c r="F207" s="17"/>
      <c r="G207" s="17"/>
      <c r="H207" s="7">
        <f>H204-P203-E32</f>
        <v>20</v>
      </c>
    </row>
    <row r="208" spans="1:16" x14ac:dyDescent="0.25">
      <c r="H208"/>
    </row>
    <row r="209" spans="1:11" ht="18.75" x14ac:dyDescent="0.3">
      <c r="E209" s="32" t="s">
        <v>21</v>
      </c>
      <c r="F209" s="33"/>
      <c r="G209" s="33"/>
      <c r="H209" s="34"/>
    </row>
    <row r="210" spans="1:11" x14ac:dyDescent="0.25">
      <c r="E210" s="18" t="s">
        <v>25</v>
      </c>
      <c r="F210" s="19"/>
      <c r="G210" s="20"/>
      <c r="H210" s="10">
        <f>$H$42</f>
        <v>4</v>
      </c>
    </row>
    <row r="211" spans="1:11" x14ac:dyDescent="0.25">
      <c r="E211" s="18" t="s">
        <v>47</v>
      </c>
      <c r="F211" s="19"/>
      <c r="G211" s="20"/>
      <c r="H211" s="10">
        <f>$H$59+$H$87</f>
        <v>12</v>
      </c>
    </row>
    <row r="212" spans="1:11" x14ac:dyDescent="0.25">
      <c r="E212" s="18" t="s">
        <v>48</v>
      </c>
      <c r="F212" s="19"/>
      <c r="G212" s="20"/>
      <c r="H212" s="10">
        <f>$H$101</f>
        <v>4</v>
      </c>
    </row>
    <row r="213" spans="1:11" x14ac:dyDescent="0.25">
      <c r="E213" s="18" t="s">
        <v>49</v>
      </c>
      <c r="F213" s="19"/>
      <c r="G213" s="20"/>
      <c r="H213" s="10">
        <f>$H$117+$H$145</f>
        <v>0</v>
      </c>
    </row>
    <row r="214" spans="1:11" x14ac:dyDescent="0.25">
      <c r="E214" s="18" t="s">
        <v>50</v>
      </c>
      <c r="F214" s="19"/>
      <c r="G214" s="20"/>
      <c r="H214" s="10">
        <f>$H$159</f>
        <v>0</v>
      </c>
    </row>
    <row r="215" spans="1:11" x14ac:dyDescent="0.25">
      <c r="E215" s="18" t="s">
        <v>51</v>
      </c>
      <c r="F215" s="19"/>
      <c r="G215" s="20"/>
      <c r="H215" s="10">
        <f>$H$175+$H$203</f>
        <v>0</v>
      </c>
    </row>
    <row r="216" spans="1:11" x14ac:dyDescent="0.25">
      <c r="E216" s="18" t="s">
        <v>22</v>
      </c>
      <c r="F216" s="19"/>
      <c r="G216" s="20"/>
      <c r="H216" s="10">
        <f>$H$71+$H$129+$H$187</f>
        <v>0</v>
      </c>
    </row>
    <row r="217" spans="1:11" x14ac:dyDescent="0.25">
      <c r="E217" s="35" t="s">
        <v>23</v>
      </c>
      <c r="F217" s="36"/>
      <c r="G217" s="37"/>
      <c r="H217" s="11">
        <f>SUM(H210:H216)+E30</f>
        <v>20</v>
      </c>
    </row>
    <row r="218" spans="1:11" x14ac:dyDescent="0.25">
      <c r="E218" s="1"/>
      <c r="F218" s="1"/>
      <c r="G218" s="1"/>
    </row>
    <row r="219" spans="1:11" ht="18.75" x14ac:dyDescent="0.3">
      <c r="E219" s="32" t="s">
        <v>53</v>
      </c>
      <c r="F219" s="33"/>
      <c r="G219" s="33"/>
      <c r="H219" s="34"/>
    </row>
    <row r="220" spans="1:11" x14ac:dyDescent="0.25">
      <c r="E220" s="43" t="s">
        <v>54</v>
      </c>
      <c r="F220" s="43"/>
      <c r="G220" s="43"/>
      <c r="H220" s="10">
        <f>P203+E32</f>
        <v>0</v>
      </c>
    </row>
    <row r="221" spans="1:11" x14ac:dyDescent="0.25">
      <c r="E221" s="1"/>
      <c r="F221" s="1"/>
      <c r="G221" s="1"/>
    </row>
    <row r="222" spans="1:11" ht="18.75" x14ac:dyDescent="0.3">
      <c r="A222" s="24" t="s">
        <v>19</v>
      </c>
      <c r="B222" s="24"/>
      <c r="C222" s="24"/>
      <c r="D222" s="24"/>
      <c r="E222" s="24"/>
      <c r="F222" s="24"/>
      <c r="G222" s="24"/>
      <c r="H222" s="24"/>
      <c r="I222" s="24"/>
      <c r="J222" s="24"/>
      <c r="K222" s="24"/>
    </row>
    <row r="223" spans="1:11" ht="5.25" customHeight="1" x14ac:dyDescent="0.25"/>
    <row r="224" spans="1:11" x14ac:dyDescent="0.25">
      <c r="A224" s="26" t="s">
        <v>20</v>
      </c>
      <c r="B224" s="41"/>
      <c r="C224" s="41"/>
      <c r="D224" s="27"/>
      <c r="E224" s="3" t="s">
        <v>5</v>
      </c>
      <c r="G224" s="26" t="s">
        <v>20</v>
      </c>
      <c r="H224" s="41"/>
      <c r="I224" s="41"/>
      <c r="J224" s="27"/>
      <c r="K224" s="3" t="s">
        <v>5</v>
      </c>
    </row>
    <row r="225" spans="1:11" x14ac:dyDescent="0.25">
      <c r="A225" s="21"/>
      <c r="B225" s="38"/>
      <c r="C225" s="38"/>
      <c r="D225" s="22"/>
      <c r="E225" s="9"/>
      <c r="G225" s="21"/>
      <c r="H225" s="38"/>
      <c r="I225" s="38"/>
      <c r="J225" s="22"/>
      <c r="K225" s="9"/>
    </row>
    <row r="226" spans="1:11" x14ac:dyDescent="0.25">
      <c r="A226" s="21"/>
      <c r="B226" s="38"/>
      <c r="C226" s="38"/>
      <c r="D226" s="22"/>
      <c r="E226" s="9"/>
      <c r="G226" s="21"/>
      <c r="H226" s="38"/>
      <c r="I226" s="38"/>
      <c r="J226" s="22"/>
      <c r="K226" s="9"/>
    </row>
    <row r="227" spans="1:11" x14ac:dyDescent="0.25">
      <c r="A227" s="21"/>
      <c r="B227" s="38"/>
      <c r="C227" s="38"/>
      <c r="D227" s="22"/>
      <c r="E227" s="9"/>
      <c r="G227" s="21"/>
      <c r="H227" s="38"/>
      <c r="I227" s="38"/>
      <c r="J227" s="22"/>
      <c r="K227" s="9"/>
    </row>
    <row r="228" spans="1:11" x14ac:dyDescent="0.25">
      <c r="A228" s="21"/>
      <c r="B228" s="38"/>
      <c r="C228" s="38"/>
      <c r="D228" s="22"/>
      <c r="E228" s="9"/>
      <c r="G228" s="21"/>
      <c r="H228" s="38"/>
      <c r="I228" s="38"/>
      <c r="J228" s="22"/>
      <c r="K228" s="9"/>
    </row>
    <row r="229" spans="1:11" x14ac:dyDescent="0.25">
      <c r="A229" s="21"/>
      <c r="B229" s="38"/>
      <c r="C229" s="38"/>
      <c r="D229" s="22"/>
      <c r="E229" s="9"/>
      <c r="G229" s="21"/>
      <c r="H229" s="38"/>
      <c r="I229" s="38"/>
      <c r="J229" s="22"/>
      <c r="K229" s="9"/>
    </row>
    <row r="230" spans="1:11" x14ac:dyDescent="0.25">
      <c r="A230" s="21"/>
      <c r="B230" s="38"/>
      <c r="C230" s="38"/>
      <c r="D230" s="22"/>
      <c r="E230" s="9"/>
      <c r="G230" s="21"/>
      <c r="H230" s="38"/>
      <c r="I230" s="38"/>
      <c r="J230" s="22"/>
      <c r="K230" s="9"/>
    </row>
    <row r="231" spans="1:11" x14ac:dyDescent="0.25">
      <c r="A231" s="21"/>
      <c r="B231" s="38"/>
      <c r="C231" s="38"/>
      <c r="D231" s="22"/>
      <c r="E231" s="9"/>
      <c r="G231" s="21"/>
      <c r="H231" s="38"/>
      <c r="I231" s="38"/>
      <c r="J231" s="22"/>
      <c r="K231" s="9"/>
    </row>
    <row r="232" spans="1:11" x14ac:dyDescent="0.25">
      <c r="A232" s="21"/>
      <c r="B232" s="38"/>
      <c r="C232" s="38"/>
      <c r="D232" s="22"/>
      <c r="E232" s="9"/>
      <c r="G232" s="21"/>
      <c r="H232" s="38"/>
      <c r="I232" s="38"/>
      <c r="J232" s="22"/>
      <c r="K232" s="9"/>
    </row>
    <row r="233" spans="1:11" x14ac:dyDescent="0.25">
      <c r="A233" s="21"/>
      <c r="B233" s="38"/>
      <c r="C233" s="38"/>
      <c r="D233" s="22"/>
      <c r="E233" s="9"/>
      <c r="G233" s="21"/>
      <c r="H233" s="38"/>
      <c r="I233" s="38"/>
      <c r="J233" s="22"/>
      <c r="K233" s="9"/>
    </row>
    <row r="234" spans="1:11" x14ac:dyDescent="0.25">
      <c r="A234" s="21"/>
      <c r="B234" s="38"/>
      <c r="C234" s="38"/>
      <c r="D234" s="22"/>
      <c r="E234" s="9"/>
      <c r="G234" s="21"/>
      <c r="H234" s="38"/>
      <c r="I234" s="38"/>
      <c r="J234" s="22"/>
      <c r="K234" s="9"/>
    </row>
    <row r="235" spans="1:11" x14ac:dyDescent="0.25">
      <c r="A235" s="21"/>
      <c r="B235" s="38"/>
      <c r="C235" s="38"/>
      <c r="D235" s="22"/>
      <c r="E235" s="9"/>
      <c r="G235" s="21"/>
      <c r="H235" s="38"/>
      <c r="I235" s="38"/>
      <c r="J235" s="22"/>
      <c r="K235" s="9"/>
    </row>
    <row r="236" spans="1:11" x14ac:dyDescent="0.25">
      <c r="A236" s="21"/>
      <c r="B236" s="38"/>
      <c r="C236" s="38"/>
      <c r="D236" s="22"/>
      <c r="E236" s="9"/>
      <c r="G236" s="21"/>
      <c r="H236" s="38"/>
      <c r="I236" s="38"/>
      <c r="J236" s="22"/>
      <c r="K236" s="9"/>
    </row>
    <row r="237" spans="1:11" x14ac:dyDescent="0.25">
      <c r="A237" s="21"/>
      <c r="B237" s="38"/>
      <c r="C237" s="38"/>
      <c r="D237" s="22"/>
      <c r="E237" s="9"/>
      <c r="G237" s="21"/>
      <c r="H237" s="38"/>
      <c r="I237" s="38"/>
      <c r="J237" s="22"/>
      <c r="K237" s="9"/>
    </row>
    <row r="238" spans="1:11" x14ac:dyDescent="0.25">
      <c r="A238" s="21"/>
      <c r="B238" s="38"/>
      <c r="C238" s="38"/>
      <c r="D238" s="22"/>
      <c r="E238" s="9"/>
      <c r="G238" s="21"/>
      <c r="H238" s="38"/>
      <c r="I238" s="38"/>
      <c r="J238" s="22"/>
      <c r="K238" s="9"/>
    </row>
  </sheetData>
  <mergeCells count="254">
    <mergeCell ref="C32:D32"/>
    <mergeCell ref="E32:G32"/>
    <mergeCell ref="E219:H219"/>
    <mergeCell ref="E220:G220"/>
    <mergeCell ref="C30:D30"/>
    <mergeCell ref="A238:D238"/>
    <mergeCell ref="G238:J238"/>
    <mergeCell ref="G227:J227"/>
    <mergeCell ref="G228:J228"/>
    <mergeCell ref="G229:J229"/>
    <mergeCell ref="G230:J230"/>
    <mergeCell ref="G231:J231"/>
    <mergeCell ref="F156:G156"/>
    <mergeCell ref="C157:D157"/>
    <mergeCell ref="F157:G157"/>
    <mergeCell ref="E159:G159"/>
    <mergeCell ref="E160:G160"/>
    <mergeCell ref="E161:G161"/>
    <mergeCell ref="E162:G162"/>
    <mergeCell ref="E163:G163"/>
    <mergeCell ref="A165:K165"/>
    <mergeCell ref="C167:D167"/>
    <mergeCell ref="C95:D95"/>
    <mergeCell ref="C96:D96"/>
    <mergeCell ref="C97:D97"/>
    <mergeCell ref="C98:D98"/>
    <mergeCell ref="A93:K93"/>
    <mergeCell ref="A234:D234"/>
    <mergeCell ref="G224:J224"/>
    <mergeCell ref="G225:J225"/>
    <mergeCell ref="G226:J226"/>
    <mergeCell ref="A226:D226"/>
    <mergeCell ref="F98:G98"/>
    <mergeCell ref="F99:G99"/>
    <mergeCell ref="F143:G143"/>
    <mergeCell ref="E101:G101"/>
    <mergeCell ref="E102:G102"/>
    <mergeCell ref="E103:G103"/>
    <mergeCell ref="E104:G104"/>
    <mergeCell ref="E105:G105"/>
    <mergeCell ref="F127:G127"/>
    <mergeCell ref="C1:F1"/>
    <mergeCell ref="E216:G216"/>
    <mergeCell ref="E213:G213"/>
    <mergeCell ref="E212:G212"/>
    <mergeCell ref="E211:G211"/>
    <mergeCell ref="E210:G210"/>
    <mergeCell ref="E129:G129"/>
    <mergeCell ref="E130:G130"/>
    <mergeCell ref="E131:G131"/>
    <mergeCell ref="E132:G132"/>
    <mergeCell ref="E133:G133"/>
    <mergeCell ref="C125:D125"/>
    <mergeCell ref="F125:G125"/>
    <mergeCell ref="C126:D126"/>
    <mergeCell ref="F126:G126"/>
    <mergeCell ref="C127:D127"/>
    <mergeCell ref="E88:G88"/>
    <mergeCell ref="E89:G89"/>
    <mergeCell ref="E90:G90"/>
    <mergeCell ref="E73:G73"/>
    <mergeCell ref="A23:K26"/>
    <mergeCell ref="F97:G97"/>
    <mergeCell ref="A123:K123"/>
    <mergeCell ref="C156:D156"/>
    <mergeCell ref="G235:J235"/>
    <mergeCell ref="G236:J236"/>
    <mergeCell ref="G237:J237"/>
    <mergeCell ref="A236:D236"/>
    <mergeCell ref="A237:D237"/>
    <mergeCell ref="A228:D228"/>
    <mergeCell ref="A229:D229"/>
    <mergeCell ref="A230:D230"/>
    <mergeCell ref="A231:D231"/>
    <mergeCell ref="A232:D232"/>
    <mergeCell ref="A235:D235"/>
    <mergeCell ref="A233:D233"/>
    <mergeCell ref="E148:G148"/>
    <mergeCell ref="E149:G149"/>
    <mergeCell ref="F167:G167"/>
    <mergeCell ref="C99:D99"/>
    <mergeCell ref="G232:J232"/>
    <mergeCell ref="G233:J233"/>
    <mergeCell ref="G234:J234"/>
    <mergeCell ref="A227:D227"/>
    <mergeCell ref="A222:K222"/>
    <mergeCell ref="E121:G121"/>
    <mergeCell ref="A135:K135"/>
    <mergeCell ref="E145:G145"/>
    <mergeCell ref="E146:G146"/>
    <mergeCell ref="E147:G147"/>
    <mergeCell ref="C142:D142"/>
    <mergeCell ref="C143:D143"/>
    <mergeCell ref="F137:G137"/>
    <mergeCell ref="A151:K151"/>
    <mergeCell ref="C155:D155"/>
    <mergeCell ref="F155:G155"/>
    <mergeCell ref="F142:G142"/>
    <mergeCell ref="A107:K107"/>
    <mergeCell ref="A224:D224"/>
    <mergeCell ref="A225:D225"/>
    <mergeCell ref="E217:G217"/>
    <mergeCell ref="E91:G91"/>
    <mergeCell ref="F69:G69"/>
    <mergeCell ref="A65:K65"/>
    <mergeCell ref="C67:D67"/>
    <mergeCell ref="F67:G67"/>
    <mergeCell ref="C68:D68"/>
    <mergeCell ref="F68:G68"/>
    <mergeCell ref="F141:G141"/>
    <mergeCell ref="F140:G140"/>
    <mergeCell ref="F139:G139"/>
    <mergeCell ref="F138:G138"/>
    <mergeCell ref="F80:G80"/>
    <mergeCell ref="F81:G81"/>
    <mergeCell ref="F82:G82"/>
    <mergeCell ref="F83:G83"/>
    <mergeCell ref="F84:G84"/>
    <mergeCell ref="F95:G95"/>
    <mergeCell ref="C153:D153"/>
    <mergeCell ref="F153:G153"/>
    <mergeCell ref="C154:D154"/>
    <mergeCell ref="F154:G154"/>
    <mergeCell ref="F96:G96"/>
    <mergeCell ref="E71:G71"/>
    <mergeCell ref="C82:D82"/>
    <mergeCell ref="C81:D81"/>
    <mergeCell ref="E61:G61"/>
    <mergeCell ref="E62:G62"/>
    <mergeCell ref="E63:G63"/>
    <mergeCell ref="F79:G79"/>
    <mergeCell ref="C40:D40"/>
    <mergeCell ref="C39:D39"/>
    <mergeCell ref="C57:D57"/>
    <mergeCell ref="C56:D56"/>
    <mergeCell ref="C55:D55"/>
    <mergeCell ref="C54:D54"/>
    <mergeCell ref="F57:G57"/>
    <mergeCell ref="E72:G72"/>
    <mergeCell ref="C53:D53"/>
    <mergeCell ref="C52:D52"/>
    <mergeCell ref="C51:D51"/>
    <mergeCell ref="F40:G40"/>
    <mergeCell ref="A49:K49"/>
    <mergeCell ref="C69:D69"/>
    <mergeCell ref="C109:D109"/>
    <mergeCell ref="C110:D110"/>
    <mergeCell ref="C111:D111"/>
    <mergeCell ref="C112:D112"/>
    <mergeCell ref="C113:D113"/>
    <mergeCell ref="C114:D114"/>
    <mergeCell ref="C115:D115"/>
    <mergeCell ref="F109:G109"/>
    <mergeCell ref="F113:G113"/>
    <mergeCell ref="F114:G114"/>
    <mergeCell ref="F111:G111"/>
    <mergeCell ref="I1:J1"/>
    <mergeCell ref="A77:K77"/>
    <mergeCell ref="E87:G87"/>
    <mergeCell ref="C80:D80"/>
    <mergeCell ref="C79:D79"/>
    <mergeCell ref="F39:G39"/>
    <mergeCell ref="F38:G38"/>
    <mergeCell ref="F37:G37"/>
    <mergeCell ref="F36:G36"/>
    <mergeCell ref="F51:G51"/>
    <mergeCell ref="F52:G52"/>
    <mergeCell ref="F53:G53"/>
    <mergeCell ref="F54:G54"/>
    <mergeCell ref="F55:G55"/>
    <mergeCell ref="E42:G42"/>
    <mergeCell ref="E46:G46"/>
    <mergeCell ref="E45:G45"/>
    <mergeCell ref="E43:G43"/>
    <mergeCell ref="C38:D38"/>
    <mergeCell ref="C37:D37"/>
    <mergeCell ref="C36:D36"/>
    <mergeCell ref="C85:D85"/>
    <mergeCell ref="C84:D84"/>
    <mergeCell ref="C83:D83"/>
    <mergeCell ref="F56:G56"/>
    <mergeCell ref="E44:G44"/>
    <mergeCell ref="A34:K34"/>
    <mergeCell ref="E59:G59"/>
    <mergeCell ref="E60:G60"/>
    <mergeCell ref="A28:K28"/>
    <mergeCell ref="E30:G30"/>
    <mergeCell ref="C173:D173"/>
    <mergeCell ref="F173:G173"/>
    <mergeCell ref="F112:G112"/>
    <mergeCell ref="F115:G115"/>
    <mergeCell ref="F110:G110"/>
    <mergeCell ref="E74:G74"/>
    <mergeCell ref="E75:G75"/>
    <mergeCell ref="C137:D137"/>
    <mergeCell ref="C138:D138"/>
    <mergeCell ref="C139:D139"/>
    <mergeCell ref="C140:D140"/>
    <mergeCell ref="C141:D141"/>
    <mergeCell ref="F85:G85"/>
    <mergeCell ref="E117:G117"/>
    <mergeCell ref="E118:G118"/>
    <mergeCell ref="E119:G119"/>
    <mergeCell ref="E120:G120"/>
    <mergeCell ref="E175:G175"/>
    <mergeCell ref="C168:D168"/>
    <mergeCell ref="F168:G168"/>
    <mergeCell ref="C169:D169"/>
    <mergeCell ref="F169:G169"/>
    <mergeCell ref="C170:D170"/>
    <mergeCell ref="F170:G170"/>
    <mergeCell ref="C171:D171"/>
    <mergeCell ref="F171:G171"/>
    <mergeCell ref="C172:D172"/>
    <mergeCell ref="F172:G172"/>
    <mergeCell ref="E176:G176"/>
    <mergeCell ref="E177:G177"/>
    <mergeCell ref="E178:G178"/>
    <mergeCell ref="E179:G179"/>
    <mergeCell ref="A181:K181"/>
    <mergeCell ref="C183:D183"/>
    <mergeCell ref="F183:G183"/>
    <mergeCell ref="C184:D184"/>
    <mergeCell ref="F184:G184"/>
    <mergeCell ref="C185:D185"/>
    <mergeCell ref="F185:G185"/>
    <mergeCell ref="E187:G187"/>
    <mergeCell ref="E188:G188"/>
    <mergeCell ref="E189:G189"/>
    <mergeCell ref="E190:G190"/>
    <mergeCell ref="E191:G191"/>
    <mergeCell ref="A193:K193"/>
    <mergeCell ref="C195:D195"/>
    <mergeCell ref="F195:G195"/>
    <mergeCell ref="C196:D196"/>
    <mergeCell ref="F196:G196"/>
    <mergeCell ref="C197:D197"/>
    <mergeCell ref="F197:G197"/>
    <mergeCell ref="C198:D198"/>
    <mergeCell ref="F198:G198"/>
    <mergeCell ref="C199:D199"/>
    <mergeCell ref="F199:G199"/>
    <mergeCell ref="C200:D200"/>
    <mergeCell ref="F200:G200"/>
    <mergeCell ref="E204:G204"/>
    <mergeCell ref="E205:G205"/>
    <mergeCell ref="E206:G206"/>
    <mergeCell ref="E207:G207"/>
    <mergeCell ref="E214:G214"/>
    <mergeCell ref="E215:G215"/>
    <mergeCell ref="C201:D201"/>
    <mergeCell ref="F201:G201"/>
    <mergeCell ref="E203:G203"/>
    <mergeCell ref="E209:H209"/>
  </mergeCells>
  <printOptions horizontalCentered="1" verticalCentered="1"/>
  <pageMargins left="0.25" right="0.25" top="1.20625" bottom="0.75" header="0.3" footer="0.3"/>
  <pageSetup scale="76" fitToHeight="0" orientation="portrait" r:id="rId1"/>
  <headerFooter>
    <oddHeader xml:space="preserve">&amp;L&amp;G&amp;C
*Instructions: Fields in light blue are editable and all other fields will automatically tabulate.&amp;R&amp;"-,Bold"&amp;16COURSE PLANNING WORKSHEET (JD EVENING)
</oddHeader>
  </headerFooter>
  <rowBreaks count="4" manualBreakCount="4">
    <brk id="47" max="10" man="1"/>
    <brk id="91" max="10" man="1"/>
    <brk id="133" max="10" man="1"/>
    <brk id="180" max="16383" man="1"/>
  </rowBreaks>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Sheet2!$C$1:$C$2</xm:f>
          </x14:formula1>
          <xm:sqref>J37:J40 I41 I58 J52:J57 I86 J80:J85 J96:J99 I100 I116 J110:J115 I144 J138:J143 J68:J69 I70 J126:J127 I128 J154:J157 I158 I174 J168:J173 I202 J196:J201 J184:J185 I186</xm:sqref>
        </x14:dataValidation>
        <x14:dataValidation type="list" allowBlank="1" showInputMessage="1" showErrorMessage="1" xr:uid="{00000000-0002-0000-0000-000001000000}">
          <x14:formula1>
            <xm:f>Sheet2!$A$1:$A$2</xm:f>
          </x14:formula1>
          <xm:sqref>I37:I40 J41:K41 K37:K40 J58:K58 K52:K57 I52:I57 J86:K86 K80:K85 I80:I85 I96:I99 J100:K100 K96:K99 J116:K116 K110:K115 I110:I115 J144:K144 K138:K143 I138:I143 I68:I69 J70:K70 K68:K69 I126:I127 J128:K128 K126:K127 I154:I157 J158:K158 K154:K157 J174:K174 K168:K173 I168:I173 J202:K202 K196:K201 I196:I201 I184:I185 J186:K186 K184:K185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
  <sheetViews>
    <sheetView workbookViewId="0">
      <selection activeCell="D12" sqref="D12"/>
    </sheetView>
  </sheetViews>
  <sheetFormatPr defaultRowHeight="15" x14ac:dyDescent="0.25"/>
  <sheetData>
    <row r="1" spans="1:3" x14ac:dyDescent="0.25">
      <c r="A1" t="s">
        <v>9</v>
      </c>
      <c r="C1" t="s">
        <v>12</v>
      </c>
    </row>
    <row r="2" spans="1:3" x14ac:dyDescent="0.25">
      <c r="A2" t="s">
        <v>10</v>
      </c>
      <c r="C2" t="s">
        <v>7</v>
      </c>
    </row>
  </sheetData>
  <sheetProtection algorithmName="SHA-512" hashValue="xjvTtMNjVWXU5LcuNp78k0Abbkb58yW/rIw85PdJU7DE/Ct9TERajrWbV+AEE7sSx1YBM0e2QYqekRKUCiQT1A==" saltValue="t3jvLYKesv0Bpz8dA5NL7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9799e258-d20a-4cf1-b090-fde6a97424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1C75A10356D97468875CF7164C9D535" ma:contentTypeVersion="17" ma:contentTypeDescription="Create a new document." ma:contentTypeScope="" ma:versionID="d671004e25562e663934cdb182660798">
  <xsd:schema xmlns:xsd="http://www.w3.org/2001/XMLSchema" xmlns:xs="http://www.w3.org/2001/XMLSchema" xmlns:p="http://schemas.microsoft.com/office/2006/metadata/properties" xmlns:ns3="9799e258-d20a-4cf1-b090-fde6a9742410" xmlns:ns4="85ac483e-b717-48ea-a6c4-f76c9af790ba" targetNamespace="http://schemas.microsoft.com/office/2006/metadata/properties" ma:root="true" ma:fieldsID="56595598937f1961d5f4225405ac10d5" ns3:_="" ns4:_="">
    <xsd:import namespace="9799e258-d20a-4cf1-b090-fde6a9742410"/>
    <xsd:import namespace="85ac483e-b717-48ea-a6c4-f76c9af790b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99e258-d20a-4cf1-b090-fde6a97424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ac483e-b717-48ea-a6c4-f76c9af790b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674553-3E2F-4FD7-B72E-1766BCC88E44}">
  <ds:schemaRefs>
    <ds:schemaRef ds:uri="http://schemas.microsoft.com/sharepoint/v3/contenttype/forms"/>
  </ds:schemaRefs>
</ds:datastoreItem>
</file>

<file path=customXml/itemProps2.xml><?xml version="1.0" encoding="utf-8"?>
<ds:datastoreItem xmlns:ds="http://schemas.openxmlformats.org/officeDocument/2006/customXml" ds:itemID="{50F228CC-49E1-42FE-BF04-A818B252280F}">
  <ds:schemaRefs>
    <ds:schemaRef ds:uri="http://schemas.microsoft.com/office/2006/documentManagement/types"/>
    <ds:schemaRef ds:uri="http://www.w3.org/XML/1998/namespace"/>
    <ds:schemaRef ds:uri="http://schemas.microsoft.com/office/2006/metadata/properties"/>
    <ds:schemaRef ds:uri="http://purl.org/dc/elements/1.1/"/>
    <ds:schemaRef ds:uri="http://purl.org/dc/dcmitype/"/>
    <ds:schemaRef ds:uri="85ac483e-b717-48ea-a6c4-f76c9af790ba"/>
    <ds:schemaRef ds:uri="http://schemas.microsoft.com/office/infopath/2007/PartnerControls"/>
    <ds:schemaRef ds:uri="http://schemas.openxmlformats.org/package/2006/metadata/core-properties"/>
    <ds:schemaRef ds:uri="9799e258-d20a-4cf1-b090-fde6a9742410"/>
    <ds:schemaRef ds:uri="http://purl.org/dc/terms/"/>
  </ds:schemaRefs>
</ds:datastoreItem>
</file>

<file path=customXml/itemProps3.xml><?xml version="1.0" encoding="utf-8"?>
<ds:datastoreItem xmlns:ds="http://schemas.openxmlformats.org/officeDocument/2006/customXml" ds:itemID="{A3800C14-182D-4E02-83F4-7BBDAB2211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99e258-d20a-4cf1-b090-fde6a9742410"/>
    <ds:schemaRef ds:uri="85ac483e-b717-48ea-a6c4-f76c9af790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LMU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Melchor, Justin</dc:creator>
  <cp:lastModifiedBy>Melchor, Justin</cp:lastModifiedBy>
  <cp:lastPrinted>2025-07-23T22:13:40Z</cp:lastPrinted>
  <dcterms:created xsi:type="dcterms:W3CDTF">2023-12-06T04:29:00Z</dcterms:created>
  <dcterms:modified xsi:type="dcterms:W3CDTF">2025-07-25T22:04:47Z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0x01010071C75A10356D97468875CF7164C9D535</vt:lpwstr>
  </property>
</Properties>
</file>